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b_n\Desktop\ACADEMIA ONLINE\0 - cursos.apuestasdefutbolliveconbot.com\0 - CURSOS\0 - CURSO CORNER DESCANSO 35+1\0 - MATERIALES\EXCEL\"/>
    </mc:Choice>
  </mc:AlternateContent>
  <bookViews>
    <workbookView xWindow="0" yWindow="0" windowWidth="19200" windowHeight="6816" tabRatio="463"/>
  </bookViews>
  <sheets>
    <sheet name="BIENVENIDO" sheetId="18" r:id="rId1"/>
    <sheet name="GESTION BANK STAKE VARIABLE" sheetId="12" r:id="rId2"/>
  </sheets>
  <definedNames>
    <definedName name="_xlnm._FilterDatabase" localSheetId="1" hidden="1">'GESTION BANK STAKE VARIABLE'!$C$4:$I$4</definedName>
  </definedNames>
  <calcPr calcId="171027"/>
  <fileRecoveryPr autoRecover="0"/>
</workbook>
</file>

<file path=xl/calcChain.xml><?xml version="1.0" encoding="utf-8"?>
<calcChain xmlns="http://schemas.openxmlformats.org/spreadsheetml/2006/main">
  <c r="T3" i="12" l="1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W250" i="12"/>
  <c r="W251" i="12"/>
  <c r="W252" i="12"/>
  <c r="W253" i="12"/>
  <c r="W254" i="12"/>
  <c r="W255" i="12"/>
  <c r="W256" i="12"/>
  <c r="W257" i="12"/>
  <c r="W258" i="12"/>
  <c r="W259" i="12"/>
  <c r="W260" i="12"/>
  <c r="W261" i="12"/>
  <c r="W262" i="12"/>
  <c r="W263" i="12"/>
  <c r="W264" i="12"/>
  <c r="W265" i="12"/>
  <c r="W266" i="12"/>
  <c r="W267" i="12"/>
  <c r="W268" i="12"/>
  <c r="W269" i="12"/>
  <c r="W270" i="12"/>
  <c r="W271" i="12"/>
  <c r="W272" i="12"/>
  <c r="W273" i="12"/>
  <c r="W274" i="12"/>
  <c r="W275" i="12"/>
  <c r="W276" i="12"/>
  <c r="W277" i="12"/>
  <c r="W278" i="12"/>
  <c r="W279" i="12"/>
  <c r="W280" i="12"/>
  <c r="W281" i="12"/>
  <c r="W282" i="12"/>
  <c r="W283" i="12"/>
  <c r="W284" i="12"/>
  <c r="W285" i="12"/>
  <c r="W286" i="12"/>
  <c r="W287" i="12"/>
  <c r="W288" i="12"/>
  <c r="W289" i="12"/>
  <c r="W290" i="12"/>
  <c r="W291" i="12"/>
  <c r="W292" i="12"/>
  <c r="W293" i="12"/>
  <c r="W294" i="12"/>
  <c r="W295" i="12"/>
  <c r="W296" i="12"/>
  <c r="W297" i="12"/>
  <c r="W298" i="12"/>
  <c r="W299" i="12"/>
  <c r="W300" i="12"/>
  <c r="W301" i="12"/>
  <c r="W302" i="12"/>
  <c r="W303" i="12"/>
  <c r="W304" i="12"/>
  <c r="W305" i="12"/>
  <c r="W306" i="12"/>
  <c r="W307" i="12"/>
  <c r="W308" i="12"/>
  <c r="W309" i="12"/>
  <c r="W310" i="12"/>
  <c r="W311" i="12"/>
  <c r="W312" i="12"/>
  <c r="W313" i="12"/>
  <c r="W314" i="12"/>
  <c r="W315" i="12"/>
  <c r="W316" i="12"/>
  <c r="W317" i="12"/>
  <c r="W318" i="12"/>
  <c r="W319" i="12"/>
  <c r="W320" i="12"/>
  <c r="W321" i="12"/>
  <c r="W322" i="12"/>
  <c r="W323" i="12"/>
  <c r="W324" i="12"/>
  <c r="W325" i="12"/>
  <c r="W326" i="12"/>
  <c r="W327" i="12"/>
  <c r="W328" i="12"/>
  <c r="W329" i="12"/>
  <c r="W330" i="12"/>
  <c r="W331" i="12"/>
  <c r="W332" i="12"/>
  <c r="W333" i="12"/>
  <c r="W334" i="12"/>
  <c r="W335" i="12"/>
  <c r="W336" i="12"/>
  <c r="W337" i="12"/>
  <c r="W338" i="12"/>
  <c r="W339" i="12"/>
  <c r="W340" i="12"/>
  <c r="W341" i="12"/>
  <c r="W342" i="12"/>
  <c r="W343" i="12"/>
  <c r="W344" i="12"/>
  <c r="W345" i="12"/>
  <c r="W346" i="12"/>
  <c r="W347" i="12"/>
  <c r="W348" i="12"/>
  <c r="W349" i="12"/>
  <c r="W350" i="12"/>
  <c r="W351" i="12"/>
  <c r="W352" i="12"/>
  <c r="W353" i="12"/>
  <c r="W354" i="12"/>
  <c r="W355" i="12"/>
  <c r="W356" i="12"/>
  <c r="W357" i="12"/>
  <c r="W358" i="12"/>
  <c r="W359" i="12"/>
  <c r="W360" i="12"/>
  <c r="W361" i="12"/>
  <c r="W362" i="12"/>
  <c r="W363" i="12"/>
  <c r="W364" i="12"/>
  <c r="W365" i="12"/>
  <c r="W366" i="12"/>
  <c r="W367" i="12"/>
  <c r="W368" i="12"/>
  <c r="W369" i="12"/>
  <c r="W370" i="12"/>
  <c r="W371" i="12"/>
  <c r="W372" i="12"/>
  <c r="W373" i="12"/>
  <c r="W374" i="12"/>
  <c r="W375" i="12"/>
  <c r="W376" i="12"/>
  <c r="W377" i="12"/>
  <c r="W378" i="12"/>
  <c r="W379" i="12"/>
  <c r="W380" i="12"/>
  <c r="W381" i="12"/>
  <c r="W382" i="12"/>
  <c r="W383" i="12"/>
  <c r="W384" i="12"/>
  <c r="W385" i="12"/>
  <c r="W386" i="12"/>
  <c r="W387" i="12"/>
  <c r="W388" i="12"/>
  <c r="W389" i="12"/>
  <c r="W390" i="12"/>
  <c r="W391" i="12"/>
  <c r="W392" i="12"/>
  <c r="W393" i="12"/>
  <c r="W394" i="12"/>
  <c r="W395" i="12"/>
  <c r="W396" i="12"/>
  <c r="W397" i="12"/>
  <c r="W398" i="12"/>
  <c r="W399" i="12"/>
  <c r="W400" i="12"/>
  <c r="W401" i="12"/>
  <c r="W402" i="12"/>
  <c r="W403" i="12"/>
  <c r="W404" i="12"/>
  <c r="W405" i="12"/>
  <c r="W406" i="12"/>
  <c r="W407" i="12"/>
  <c r="W408" i="12"/>
  <c r="W409" i="12"/>
  <c r="W410" i="12"/>
  <c r="W411" i="12"/>
  <c r="W412" i="12"/>
  <c r="W413" i="12"/>
  <c r="W414" i="12"/>
  <c r="W415" i="12"/>
  <c r="W416" i="12"/>
  <c r="W417" i="12"/>
  <c r="W418" i="12"/>
  <c r="W419" i="12"/>
  <c r="W420" i="12"/>
  <c r="W421" i="12"/>
  <c r="W422" i="12"/>
  <c r="W423" i="12"/>
  <c r="W424" i="12"/>
  <c r="W425" i="12"/>
  <c r="W426" i="12"/>
  <c r="W427" i="12"/>
  <c r="W428" i="12"/>
  <c r="W429" i="12"/>
  <c r="W430" i="12"/>
  <c r="W431" i="12"/>
  <c r="W432" i="12"/>
  <c r="W433" i="12"/>
  <c r="W434" i="12"/>
  <c r="W435" i="12"/>
  <c r="W436" i="12"/>
  <c r="W437" i="12"/>
  <c r="W438" i="12"/>
  <c r="W439" i="12"/>
  <c r="W440" i="12"/>
  <c r="W441" i="12"/>
  <c r="W442" i="12"/>
  <c r="W443" i="12"/>
  <c r="W444" i="12"/>
  <c r="W445" i="12"/>
  <c r="W446" i="12"/>
  <c r="W447" i="12"/>
  <c r="W448" i="12"/>
  <c r="W449" i="12"/>
  <c r="W450" i="12"/>
  <c r="W451" i="12"/>
  <c r="W452" i="12"/>
  <c r="W453" i="12"/>
  <c r="W454" i="12"/>
  <c r="W455" i="12"/>
  <c r="W456" i="12"/>
  <c r="W457" i="12"/>
  <c r="W458" i="12"/>
  <c r="W459" i="12"/>
  <c r="W460" i="12"/>
  <c r="W461" i="12"/>
  <c r="W462" i="12"/>
  <c r="W463" i="12"/>
  <c r="W464" i="12"/>
  <c r="W465" i="12"/>
  <c r="W466" i="12"/>
  <c r="W467" i="12"/>
  <c r="W468" i="12"/>
  <c r="W469" i="12"/>
  <c r="W470" i="12"/>
  <c r="W471" i="12"/>
  <c r="W472" i="12"/>
  <c r="W473" i="12"/>
  <c r="W474" i="12"/>
  <c r="W475" i="12"/>
  <c r="W476" i="12"/>
  <c r="W477" i="12"/>
  <c r="W478" i="12"/>
  <c r="W479" i="12"/>
  <c r="W480" i="12"/>
  <c r="W481" i="12"/>
  <c r="W482" i="12"/>
  <c r="W483" i="12"/>
  <c r="W484" i="12"/>
  <c r="W485" i="12"/>
  <c r="W486" i="12"/>
  <c r="W487" i="12"/>
  <c r="W488" i="12"/>
  <c r="W489" i="12"/>
  <c r="W490" i="12"/>
  <c r="W491" i="12"/>
  <c r="W492" i="12"/>
  <c r="W493" i="12"/>
  <c r="W494" i="12"/>
  <c r="W495" i="12"/>
  <c r="W496" i="12"/>
  <c r="W497" i="12"/>
  <c r="W498" i="12"/>
  <c r="W499" i="12"/>
  <c r="W500" i="12"/>
  <c r="W501" i="12"/>
  <c r="W502" i="12"/>
  <c r="W503" i="12"/>
  <c r="W504" i="12"/>
  <c r="W505" i="12"/>
  <c r="W506" i="12"/>
  <c r="W507" i="12"/>
  <c r="W508" i="12"/>
  <c r="W509" i="12"/>
  <c r="W510" i="12"/>
  <c r="W511" i="12"/>
  <c r="W512" i="12"/>
  <c r="W513" i="12"/>
  <c r="W514" i="12"/>
  <c r="W515" i="12"/>
  <c r="W516" i="12"/>
  <c r="W517" i="12"/>
  <c r="W518" i="12"/>
  <c r="W519" i="12"/>
  <c r="W520" i="12"/>
  <c r="W521" i="12"/>
  <c r="W522" i="12"/>
  <c r="W523" i="12"/>
  <c r="W524" i="12"/>
  <c r="W525" i="12"/>
  <c r="W526" i="12"/>
  <c r="W527" i="12"/>
  <c r="W528" i="12"/>
  <c r="W529" i="12"/>
  <c r="W530" i="12"/>
  <c r="W531" i="12"/>
  <c r="W532" i="12"/>
  <c r="W533" i="12"/>
  <c r="W534" i="12"/>
  <c r="W535" i="12"/>
  <c r="W536" i="12"/>
  <c r="W537" i="12"/>
  <c r="W538" i="12"/>
  <c r="W539" i="12"/>
  <c r="W540" i="12"/>
  <c r="W541" i="12"/>
  <c r="W542" i="12"/>
  <c r="W543" i="12"/>
  <c r="W544" i="12"/>
  <c r="W545" i="12"/>
  <c r="W546" i="12"/>
  <c r="W547" i="12"/>
  <c r="W548" i="12"/>
  <c r="W549" i="12"/>
  <c r="W550" i="12"/>
  <c r="W551" i="12"/>
  <c r="W552" i="12"/>
  <c r="W553" i="12"/>
  <c r="W554" i="12"/>
  <c r="W555" i="12"/>
  <c r="W556" i="12"/>
  <c r="W557" i="12"/>
  <c r="W558" i="12"/>
  <c r="W559" i="12"/>
  <c r="W560" i="12"/>
  <c r="W561" i="12"/>
  <c r="W562" i="12"/>
  <c r="W563" i="12"/>
  <c r="W564" i="12"/>
  <c r="W565" i="12"/>
  <c r="W566" i="12"/>
  <c r="W567" i="12"/>
  <c r="W568" i="12"/>
  <c r="W569" i="12"/>
  <c r="W570" i="12"/>
  <c r="W571" i="12"/>
  <c r="W572" i="12"/>
  <c r="W573" i="12"/>
  <c r="W574" i="12"/>
  <c r="W575" i="12"/>
  <c r="W576" i="12"/>
  <c r="W577" i="12"/>
  <c r="W578" i="12"/>
  <c r="W579" i="12"/>
  <c r="W580" i="12"/>
  <c r="W581" i="12"/>
  <c r="W582" i="12"/>
  <c r="W583" i="12"/>
  <c r="W584" i="12"/>
  <c r="W585" i="12"/>
  <c r="W586" i="12"/>
  <c r="W587" i="12"/>
  <c r="W588" i="12"/>
  <c r="W589" i="12"/>
  <c r="W590" i="12"/>
  <c r="W591" i="12"/>
  <c r="W592" i="12"/>
  <c r="W593" i="12"/>
  <c r="W594" i="12"/>
  <c r="W595" i="12"/>
  <c r="W596" i="12"/>
  <c r="W597" i="12"/>
  <c r="W598" i="12"/>
  <c r="W599" i="12"/>
  <c r="W600" i="12"/>
  <c r="W601" i="12"/>
  <c r="W602" i="12"/>
  <c r="W603" i="12"/>
  <c r="W604" i="12"/>
  <c r="W605" i="12"/>
  <c r="W606" i="12"/>
  <c r="W607" i="12"/>
  <c r="W608" i="12"/>
  <c r="W609" i="12"/>
  <c r="W610" i="12"/>
  <c r="W611" i="12"/>
  <c r="W612" i="12"/>
  <c r="W613" i="12"/>
  <c r="W614" i="12"/>
  <c r="W615" i="12"/>
  <c r="W616" i="12"/>
  <c r="W617" i="12"/>
  <c r="W618" i="12"/>
  <c r="W619" i="12"/>
  <c r="W620" i="12"/>
  <c r="W621" i="12"/>
  <c r="W622" i="12"/>
  <c r="W623" i="12"/>
  <c r="W624" i="12"/>
  <c r="W625" i="12"/>
  <c r="W626" i="12"/>
  <c r="W627" i="12"/>
  <c r="W628" i="12"/>
  <c r="W629" i="12"/>
  <c r="W630" i="12"/>
  <c r="W631" i="12"/>
  <c r="W632" i="12"/>
  <c r="W633" i="12"/>
  <c r="W634" i="12"/>
  <c r="W635" i="12"/>
  <c r="W636" i="12"/>
  <c r="W637" i="12"/>
  <c r="W638" i="12"/>
  <c r="W639" i="12"/>
  <c r="W640" i="12"/>
  <c r="W641" i="12"/>
  <c r="W642" i="12"/>
  <c r="W643" i="12"/>
  <c r="W644" i="12"/>
  <c r="W645" i="12"/>
  <c r="W646" i="12"/>
  <c r="W647" i="12"/>
  <c r="W648" i="12"/>
  <c r="W649" i="12"/>
  <c r="W650" i="12"/>
  <c r="W651" i="12"/>
  <c r="W652" i="12"/>
  <c r="W653" i="12"/>
  <c r="W654" i="12"/>
  <c r="W655" i="12"/>
  <c r="W656" i="12"/>
  <c r="W657" i="12"/>
  <c r="W658" i="12"/>
  <c r="W659" i="12"/>
  <c r="W660" i="12"/>
  <c r="W661" i="12"/>
  <c r="W662" i="12"/>
  <c r="W663" i="12"/>
  <c r="W664" i="12"/>
  <c r="W665" i="12"/>
  <c r="W666" i="12"/>
  <c r="W667" i="12"/>
  <c r="W668" i="12"/>
  <c r="W669" i="12"/>
  <c r="W670" i="12"/>
  <c r="W671" i="12"/>
  <c r="W672" i="12"/>
  <c r="W673" i="12"/>
  <c r="W674" i="12"/>
  <c r="W675" i="12"/>
  <c r="W676" i="12"/>
  <c r="W677" i="12"/>
  <c r="W678" i="12"/>
  <c r="W679" i="12"/>
  <c r="W680" i="12"/>
  <c r="W681" i="12"/>
  <c r="W682" i="12"/>
  <c r="W683" i="12"/>
  <c r="W684" i="12"/>
  <c r="W685" i="12"/>
  <c r="W686" i="12"/>
  <c r="W687" i="12"/>
  <c r="W688" i="12"/>
  <c r="W689" i="12"/>
  <c r="W690" i="12"/>
  <c r="W691" i="12"/>
  <c r="W692" i="12"/>
  <c r="W693" i="12"/>
  <c r="W694" i="12"/>
  <c r="W695" i="12"/>
  <c r="W696" i="12"/>
  <c r="W697" i="12"/>
  <c r="W698" i="12"/>
  <c r="W699" i="12"/>
  <c r="W700" i="12"/>
  <c r="W701" i="12"/>
  <c r="W702" i="12"/>
  <c r="W703" i="12"/>
  <c r="W704" i="12"/>
  <c r="W705" i="12"/>
  <c r="W706" i="12"/>
  <c r="W707" i="12"/>
  <c r="W708" i="12"/>
  <c r="W709" i="12"/>
  <c r="W710" i="12"/>
  <c r="W711" i="12"/>
  <c r="W712" i="12"/>
  <c r="W713" i="12"/>
  <c r="W714" i="12"/>
  <c r="W715" i="12"/>
  <c r="W716" i="12"/>
  <c r="W717" i="12"/>
  <c r="W718" i="12"/>
  <c r="W719" i="12"/>
  <c r="W720" i="12"/>
  <c r="W721" i="12"/>
  <c r="W722" i="12"/>
  <c r="W723" i="12"/>
  <c r="W724" i="12"/>
  <c r="W725" i="12"/>
  <c r="W726" i="12"/>
  <c r="W727" i="12"/>
  <c r="W728" i="12"/>
  <c r="W729" i="12"/>
  <c r="W730" i="12"/>
  <c r="W731" i="12"/>
  <c r="W732" i="12"/>
  <c r="W733" i="12"/>
  <c r="W734" i="12"/>
  <c r="W735" i="12"/>
  <c r="W736" i="12"/>
  <c r="W737" i="12"/>
  <c r="W738" i="12"/>
  <c r="W739" i="12"/>
  <c r="W740" i="12"/>
  <c r="W741" i="12"/>
  <c r="W742" i="12"/>
  <c r="W743" i="12"/>
  <c r="W744" i="12"/>
  <c r="W745" i="12"/>
  <c r="W746" i="12"/>
  <c r="W747" i="12"/>
  <c r="W748" i="12"/>
  <c r="W749" i="12"/>
  <c r="W750" i="12"/>
  <c r="W751" i="12"/>
  <c r="W752" i="12"/>
  <c r="W753" i="12"/>
  <c r="W754" i="12"/>
  <c r="W755" i="12"/>
  <c r="W756" i="12"/>
  <c r="W757" i="12"/>
  <c r="W758" i="12"/>
  <c r="W759" i="12"/>
  <c r="W760" i="12"/>
  <c r="W761" i="12"/>
  <c r="W762" i="12"/>
  <c r="W763" i="12"/>
  <c r="W764" i="12"/>
  <c r="W765" i="12"/>
  <c r="W766" i="12"/>
  <c r="W767" i="12"/>
  <c r="W768" i="12"/>
  <c r="W769" i="12"/>
  <c r="W770" i="12"/>
  <c r="W771" i="12"/>
  <c r="W772" i="12"/>
  <c r="W773" i="12"/>
  <c r="W774" i="12"/>
  <c r="W775" i="12"/>
  <c r="W776" i="12"/>
  <c r="W777" i="12"/>
  <c r="W778" i="12"/>
  <c r="W779" i="12"/>
  <c r="W780" i="12"/>
  <c r="W781" i="12"/>
  <c r="W782" i="12"/>
  <c r="W783" i="12"/>
  <c r="W784" i="12"/>
  <c r="W785" i="12"/>
  <c r="W786" i="12"/>
  <c r="W787" i="12"/>
  <c r="W788" i="12"/>
  <c r="W789" i="12"/>
  <c r="W790" i="12"/>
  <c r="W791" i="12"/>
  <c r="W792" i="12"/>
  <c r="W793" i="12"/>
  <c r="W794" i="12"/>
  <c r="W795" i="12"/>
  <c r="W796" i="12"/>
  <c r="W797" i="12"/>
  <c r="W798" i="12"/>
  <c r="W799" i="12"/>
  <c r="W800" i="12"/>
  <c r="W801" i="12"/>
  <c r="W802" i="12"/>
  <c r="W803" i="12"/>
  <c r="W804" i="12"/>
  <c r="W805" i="12"/>
  <c r="W806" i="12"/>
  <c r="W807" i="12"/>
  <c r="W808" i="12"/>
  <c r="W809" i="12"/>
  <c r="W810" i="12"/>
  <c r="W811" i="12"/>
  <c r="W812" i="12"/>
  <c r="W813" i="12"/>
  <c r="W814" i="12"/>
  <c r="W815" i="12"/>
  <c r="W816" i="12"/>
  <c r="W817" i="12"/>
  <c r="W818" i="12"/>
  <c r="W819" i="12"/>
  <c r="W820" i="12"/>
  <c r="W821" i="12"/>
  <c r="W822" i="12"/>
  <c r="W823" i="12"/>
  <c r="W824" i="12"/>
  <c r="W825" i="12"/>
  <c r="W826" i="12"/>
  <c r="W827" i="12"/>
  <c r="W828" i="12"/>
  <c r="W829" i="12"/>
  <c r="W830" i="12"/>
  <c r="W831" i="12"/>
  <c r="W832" i="12"/>
  <c r="W833" i="12"/>
  <c r="W834" i="12"/>
  <c r="W835" i="12"/>
  <c r="W836" i="12"/>
  <c r="W837" i="12"/>
  <c r="W838" i="12"/>
  <c r="W839" i="12"/>
  <c r="W840" i="12"/>
  <c r="W841" i="12"/>
  <c r="W842" i="12"/>
  <c r="W843" i="12"/>
  <c r="W844" i="12"/>
  <c r="W845" i="12"/>
  <c r="W846" i="12"/>
  <c r="W847" i="12"/>
  <c r="W848" i="12"/>
  <c r="W849" i="12"/>
  <c r="W850" i="12"/>
  <c r="W851" i="12"/>
  <c r="W852" i="12"/>
  <c r="W853" i="12"/>
  <c r="W854" i="12"/>
  <c r="W855" i="12"/>
  <c r="W856" i="12"/>
  <c r="W857" i="12"/>
  <c r="W858" i="12"/>
  <c r="W859" i="12"/>
  <c r="W860" i="12"/>
  <c r="W861" i="12"/>
  <c r="W862" i="12"/>
  <c r="W863" i="12"/>
  <c r="W864" i="12"/>
  <c r="W865" i="12"/>
  <c r="W866" i="12"/>
  <c r="W867" i="12"/>
  <c r="W868" i="12"/>
  <c r="W869" i="12"/>
  <c r="W870" i="12"/>
  <c r="W871" i="12"/>
  <c r="W872" i="12"/>
  <c r="W873" i="12"/>
  <c r="W874" i="12"/>
  <c r="W875" i="12"/>
  <c r="W876" i="12"/>
  <c r="W877" i="12"/>
  <c r="W878" i="12"/>
  <c r="W879" i="12"/>
  <c r="W880" i="12"/>
  <c r="W881" i="12"/>
  <c r="W882" i="12"/>
  <c r="W883" i="12"/>
  <c r="W884" i="12"/>
  <c r="W885" i="12"/>
  <c r="W886" i="12"/>
  <c r="W887" i="12"/>
  <c r="W888" i="12"/>
  <c r="W889" i="12"/>
  <c r="W890" i="12"/>
  <c r="W891" i="12"/>
  <c r="W892" i="12"/>
  <c r="W893" i="12"/>
  <c r="W894" i="12"/>
  <c r="W895" i="12"/>
  <c r="W896" i="12"/>
  <c r="W897" i="12"/>
  <c r="W898" i="12"/>
  <c r="W899" i="12"/>
  <c r="W900" i="12"/>
  <c r="W901" i="12"/>
  <c r="W902" i="12"/>
  <c r="W903" i="12"/>
  <c r="W904" i="12"/>
  <c r="W905" i="12"/>
  <c r="W906" i="12"/>
  <c r="W907" i="12"/>
  <c r="W908" i="12"/>
  <c r="W909" i="12"/>
  <c r="W910" i="12"/>
  <c r="W911" i="12"/>
  <c r="W912" i="12"/>
  <c r="W913" i="12"/>
  <c r="W914" i="12"/>
  <c r="W915" i="12"/>
  <c r="W916" i="12"/>
  <c r="W917" i="12"/>
  <c r="W918" i="12"/>
  <c r="W919" i="12"/>
  <c r="W920" i="12"/>
  <c r="W921" i="12"/>
  <c r="W922" i="12"/>
  <c r="W923" i="12"/>
  <c r="W924" i="12"/>
  <c r="W925" i="12"/>
  <c r="W926" i="12"/>
  <c r="W927" i="12"/>
  <c r="W928" i="12"/>
  <c r="W929" i="12"/>
  <c r="W930" i="12"/>
  <c r="W931" i="12"/>
  <c r="W932" i="12"/>
  <c r="W933" i="12"/>
  <c r="W934" i="12"/>
  <c r="W935" i="12"/>
  <c r="W936" i="12"/>
  <c r="W937" i="12"/>
  <c r="W938" i="12"/>
  <c r="W939" i="12"/>
  <c r="W940" i="12"/>
  <c r="W941" i="12"/>
  <c r="W942" i="12"/>
  <c r="W943" i="12"/>
  <c r="W944" i="12"/>
  <c r="W945" i="12"/>
  <c r="W946" i="12"/>
  <c r="W947" i="12"/>
  <c r="W948" i="12"/>
  <c r="W949" i="12"/>
  <c r="W950" i="12"/>
  <c r="W951" i="12"/>
  <c r="W952" i="12"/>
  <c r="W953" i="12"/>
  <c r="W954" i="12"/>
  <c r="W955" i="12"/>
  <c r="W956" i="12"/>
  <c r="W957" i="12"/>
  <c r="W958" i="12"/>
  <c r="W959" i="12"/>
  <c r="W960" i="12"/>
  <c r="W961" i="12"/>
  <c r="W962" i="12"/>
  <c r="W963" i="12"/>
  <c r="W964" i="12"/>
  <c r="W965" i="12"/>
  <c r="W966" i="12"/>
  <c r="W967" i="12"/>
  <c r="W968" i="12"/>
  <c r="W969" i="12"/>
  <c r="W970" i="12"/>
  <c r="W971" i="12"/>
  <c r="W972" i="12"/>
  <c r="W973" i="12"/>
  <c r="W974" i="12"/>
  <c r="W975" i="12"/>
  <c r="W976" i="12"/>
  <c r="W977" i="12"/>
  <c r="W978" i="12"/>
  <c r="W979" i="12"/>
  <c r="W980" i="12"/>
  <c r="W981" i="12"/>
  <c r="W982" i="12"/>
  <c r="W983" i="12"/>
  <c r="W984" i="12"/>
  <c r="W985" i="12"/>
  <c r="W986" i="12"/>
  <c r="W987" i="12"/>
  <c r="W988" i="12"/>
  <c r="W989" i="12"/>
  <c r="W990" i="12"/>
  <c r="W991" i="12"/>
  <c r="W992" i="12"/>
  <c r="W993" i="12"/>
  <c r="W994" i="12"/>
  <c r="W995" i="12"/>
  <c r="W996" i="12"/>
  <c r="W997" i="12"/>
  <c r="W998" i="12"/>
  <c r="W64" i="12"/>
  <c r="W65" i="12"/>
  <c r="W66" i="12"/>
  <c r="W67" i="12"/>
  <c r="W68" i="12"/>
  <c r="W69" i="12"/>
  <c r="W70" i="12"/>
  <c r="W71" i="12"/>
  <c r="W72" i="12"/>
  <c r="W73" i="12"/>
  <c r="S47" i="12" l="1"/>
  <c r="T47" i="12" s="1"/>
  <c r="W47" i="12" s="1"/>
  <c r="S48" i="12"/>
  <c r="T48" i="12" s="1"/>
  <c r="W48" i="12" s="1"/>
  <c r="K12" i="12" l="1"/>
  <c r="J295" i="12" l="1"/>
  <c r="C3" i="12" l="1"/>
  <c r="C999" i="12"/>
  <c r="S220" i="12" l="1"/>
  <c r="T220" i="12" s="1"/>
  <c r="S998" i="12" l="1"/>
  <c r="T998" i="12" s="1"/>
  <c r="R998" i="12"/>
  <c r="Q998" i="12"/>
  <c r="P998" i="12"/>
  <c r="O998" i="12"/>
  <c r="K998" i="12"/>
  <c r="J998" i="12"/>
  <c r="S997" i="12"/>
  <c r="T997" i="12" s="1"/>
  <c r="R997" i="12"/>
  <c r="Q997" i="12"/>
  <c r="P997" i="12"/>
  <c r="O997" i="12"/>
  <c r="K997" i="12"/>
  <c r="J997" i="12"/>
  <c r="S996" i="12"/>
  <c r="T996" i="12" s="1"/>
  <c r="R996" i="12"/>
  <c r="Q996" i="12"/>
  <c r="P996" i="12"/>
  <c r="O996" i="12"/>
  <c r="K996" i="12"/>
  <c r="J996" i="12"/>
  <c r="S995" i="12"/>
  <c r="T995" i="12" s="1"/>
  <c r="R995" i="12"/>
  <c r="Q995" i="12"/>
  <c r="P995" i="12"/>
  <c r="O995" i="12"/>
  <c r="K995" i="12"/>
  <c r="J995" i="12"/>
  <c r="S994" i="12"/>
  <c r="T994" i="12" s="1"/>
  <c r="R994" i="12"/>
  <c r="Q994" i="12"/>
  <c r="P994" i="12"/>
  <c r="O994" i="12"/>
  <c r="K994" i="12"/>
  <c r="J994" i="12"/>
  <c r="S993" i="12"/>
  <c r="T993" i="12" s="1"/>
  <c r="R993" i="12"/>
  <c r="Q993" i="12"/>
  <c r="P993" i="12"/>
  <c r="O993" i="12"/>
  <c r="K993" i="12"/>
  <c r="J993" i="12"/>
  <c r="S992" i="12"/>
  <c r="T992" i="12" s="1"/>
  <c r="R992" i="12"/>
  <c r="Q992" i="12"/>
  <c r="P992" i="12"/>
  <c r="O992" i="12"/>
  <c r="K992" i="12"/>
  <c r="J992" i="12"/>
  <c r="S991" i="12"/>
  <c r="T991" i="12" s="1"/>
  <c r="R991" i="12"/>
  <c r="Q991" i="12"/>
  <c r="P991" i="12"/>
  <c r="O991" i="12"/>
  <c r="K991" i="12"/>
  <c r="J991" i="12"/>
  <c r="S990" i="12"/>
  <c r="T990" i="12" s="1"/>
  <c r="R990" i="12"/>
  <c r="Q990" i="12"/>
  <c r="P990" i="12"/>
  <c r="O990" i="12"/>
  <c r="K990" i="12"/>
  <c r="J990" i="12"/>
  <c r="S989" i="12"/>
  <c r="T989" i="12" s="1"/>
  <c r="R989" i="12"/>
  <c r="Q989" i="12"/>
  <c r="P989" i="12"/>
  <c r="O989" i="12"/>
  <c r="K989" i="12"/>
  <c r="J989" i="12"/>
  <c r="S988" i="12"/>
  <c r="T988" i="12" s="1"/>
  <c r="R988" i="12"/>
  <c r="Q988" i="12"/>
  <c r="P988" i="12"/>
  <c r="O988" i="12"/>
  <c r="K988" i="12"/>
  <c r="J988" i="12"/>
  <c r="S987" i="12"/>
  <c r="T987" i="12" s="1"/>
  <c r="R987" i="12"/>
  <c r="Q987" i="12"/>
  <c r="P987" i="12"/>
  <c r="O987" i="12"/>
  <c r="K987" i="12"/>
  <c r="J987" i="12"/>
  <c r="S986" i="12"/>
  <c r="T986" i="12" s="1"/>
  <c r="R986" i="12"/>
  <c r="Q986" i="12"/>
  <c r="P986" i="12"/>
  <c r="O986" i="12"/>
  <c r="K986" i="12"/>
  <c r="J986" i="12"/>
  <c r="S985" i="12"/>
  <c r="T985" i="12" s="1"/>
  <c r="R985" i="12"/>
  <c r="Q985" i="12"/>
  <c r="P985" i="12"/>
  <c r="O985" i="12"/>
  <c r="K985" i="12"/>
  <c r="J985" i="12"/>
  <c r="S984" i="12"/>
  <c r="T984" i="12" s="1"/>
  <c r="R984" i="12"/>
  <c r="Q984" i="12"/>
  <c r="P984" i="12"/>
  <c r="O984" i="12"/>
  <c r="K984" i="12"/>
  <c r="J984" i="12"/>
  <c r="S983" i="12"/>
  <c r="T983" i="12" s="1"/>
  <c r="R983" i="12"/>
  <c r="Q983" i="12"/>
  <c r="P983" i="12"/>
  <c r="O983" i="12"/>
  <c r="K983" i="12"/>
  <c r="J983" i="12"/>
  <c r="S982" i="12"/>
  <c r="T982" i="12" s="1"/>
  <c r="R982" i="12"/>
  <c r="Q982" i="12"/>
  <c r="P982" i="12"/>
  <c r="O982" i="12"/>
  <c r="K982" i="12"/>
  <c r="J982" i="12"/>
  <c r="S981" i="12"/>
  <c r="T981" i="12" s="1"/>
  <c r="R981" i="12"/>
  <c r="Q981" i="12"/>
  <c r="P981" i="12"/>
  <c r="O981" i="12"/>
  <c r="K981" i="12"/>
  <c r="J981" i="12"/>
  <c r="S980" i="12"/>
  <c r="T980" i="12" s="1"/>
  <c r="R980" i="12"/>
  <c r="Q980" i="12"/>
  <c r="P980" i="12"/>
  <c r="O980" i="12"/>
  <c r="K980" i="12"/>
  <c r="J980" i="12"/>
  <c r="S979" i="12"/>
  <c r="T979" i="12" s="1"/>
  <c r="R979" i="12"/>
  <c r="Q979" i="12"/>
  <c r="P979" i="12"/>
  <c r="O979" i="12"/>
  <c r="K979" i="12"/>
  <c r="J979" i="12"/>
  <c r="S978" i="12"/>
  <c r="T978" i="12" s="1"/>
  <c r="R978" i="12"/>
  <c r="Q978" i="12"/>
  <c r="P978" i="12"/>
  <c r="O978" i="12"/>
  <c r="K978" i="12"/>
  <c r="J978" i="12"/>
  <c r="S977" i="12"/>
  <c r="T977" i="12" s="1"/>
  <c r="R977" i="12"/>
  <c r="Q977" i="12"/>
  <c r="P977" i="12"/>
  <c r="O977" i="12"/>
  <c r="K977" i="12"/>
  <c r="J977" i="12"/>
  <c r="S976" i="12"/>
  <c r="T976" i="12" s="1"/>
  <c r="R976" i="12"/>
  <c r="Q976" i="12"/>
  <c r="P976" i="12"/>
  <c r="O976" i="12"/>
  <c r="K976" i="12"/>
  <c r="J976" i="12"/>
  <c r="S975" i="12"/>
  <c r="T975" i="12" s="1"/>
  <c r="R975" i="12"/>
  <c r="Q975" i="12"/>
  <c r="P975" i="12"/>
  <c r="O975" i="12"/>
  <c r="K975" i="12"/>
  <c r="J975" i="12"/>
  <c r="S974" i="12"/>
  <c r="T974" i="12" s="1"/>
  <c r="R974" i="12"/>
  <c r="Q974" i="12"/>
  <c r="P974" i="12"/>
  <c r="O974" i="12"/>
  <c r="K974" i="12"/>
  <c r="J974" i="12"/>
  <c r="S973" i="12"/>
  <c r="T973" i="12" s="1"/>
  <c r="R973" i="12"/>
  <c r="Q973" i="12"/>
  <c r="P973" i="12"/>
  <c r="O973" i="12"/>
  <c r="K973" i="12"/>
  <c r="J973" i="12"/>
  <c r="S972" i="12"/>
  <c r="T972" i="12" s="1"/>
  <c r="R972" i="12"/>
  <c r="Q972" i="12"/>
  <c r="P972" i="12"/>
  <c r="O972" i="12"/>
  <c r="K972" i="12"/>
  <c r="J972" i="12"/>
  <c r="S971" i="12"/>
  <c r="T971" i="12" s="1"/>
  <c r="R971" i="12"/>
  <c r="Q971" i="12"/>
  <c r="P971" i="12"/>
  <c r="O971" i="12"/>
  <c r="K971" i="12"/>
  <c r="J971" i="12"/>
  <c r="S970" i="12"/>
  <c r="T970" i="12" s="1"/>
  <c r="R970" i="12"/>
  <c r="Q970" i="12"/>
  <c r="P970" i="12"/>
  <c r="O970" i="12"/>
  <c r="K970" i="12"/>
  <c r="J970" i="12"/>
  <c r="S969" i="12"/>
  <c r="T969" i="12" s="1"/>
  <c r="R969" i="12"/>
  <c r="Q969" i="12"/>
  <c r="P969" i="12"/>
  <c r="O969" i="12"/>
  <c r="K969" i="12"/>
  <c r="J969" i="12"/>
  <c r="S968" i="12"/>
  <c r="T968" i="12" s="1"/>
  <c r="R968" i="12"/>
  <c r="Q968" i="12"/>
  <c r="P968" i="12"/>
  <c r="O968" i="12"/>
  <c r="K968" i="12"/>
  <c r="J968" i="12"/>
  <c r="S967" i="12"/>
  <c r="T967" i="12" s="1"/>
  <c r="R967" i="12"/>
  <c r="Q967" i="12"/>
  <c r="P967" i="12"/>
  <c r="O967" i="12"/>
  <c r="K967" i="12"/>
  <c r="J967" i="12"/>
  <c r="S966" i="12"/>
  <c r="T966" i="12" s="1"/>
  <c r="R966" i="12"/>
  <c r="Q966" i="12"/>
  <c r="P966" i="12"/>
  <c r="O966" i="12"/>
  <c r="K966" i="12"/>
  <c r="J966" i="12"/>
  <c r="S965" i="12"/>
  <c r="T965" i="12" s="1"/>
  <c r="R965" i="12"/>
  <c r="Q965" i="12"/>
  <c r="P965" i="12"/>
  <c r="O965" i="12"/>
  <c r="K965" i="12"/>
  <c r="J965" i="12"/>
  <c r="S964" i="12"/>
  <c r="T964" i="12" s="1"/>
  <c r="R964" i="12"/>
  <c r="Q964" i="12"/>
  <c r="P964" i="12"/>
  <c r="O964" i="12"/>
  <c r="K964" i="12"/>
  <c r="J964" i="12"/>
  <c r="S963" i="12"/>
  <c r="T963" i="12" s="1"/>
  <c r="R963" i="12"/>
  <c r="Q963" i="12"/>
  <c r="P963" i="12"/>
  <c r="O963" i="12"/>
  <c r="K963" i="12"/>
  <c r="J963" i="12"/>
  <c r="S962" i="12"/>
  <c r="T962" i="12" s="1"/>
  <c r="R962" i="12"/>
  <c r="Q962" i="12"/>
  <c r="P962" i="12"/>
  <c r="O962" i="12"/>
  <c r="K962" i="12"/>
  <c r="J962" i="12"/>
  <c r="S961" i="12"/>
  <c r="T961" i="12" s="1"/>
  <c r="R961" i="12"/>
  <c r="Q961" i="12"/>
  <c r="P961" i="12"/>
  <c r="O961" i="12"/>
  <c r="K961" i="12"/>
  <c r="J961" i="12"/>
  <c r="S960" i="12"/>
  <c r="T960" i="12" s="1"/>
  <c r="R960" i="12"/>
  <c r="Q960" i="12"/>
  <c r="P960" i="12"/>
  <c r="O960" i="12"/>
  <c r="K960" i="12"/>
  <c r="J960" i="12"/>
  <c r="S959" i="12"/>
  <c r="T959" i="12" s="1"/>
  <c r="R959" i="12"/>
  <c r="Q959" i="12"/>
  <c r="P959" i="12"/>
  <c r="O959" i="12"/>
  <c r="K959" i="12"/>
  <c r="J959" i="12"/>
  <c r="S958" i="12"/>
  <c r="T958" i="12" s="1"/>
  <c r="R958" i="12"/>
  <c r="Q958" i="12"/>
  <c r="P958" i="12"/>
  <c r="O958" i="12"/>
  <c r="K958" i="12"/>
  <c r="J958" i="12"/>
  <c r="S957" i="12"/>
  <c r="T957" i="12" s="1"/>
  <c r="R957" i="12"/>
  <c r="Q957" i="12"/>
  <c r="P957" i="12"/>
  <c r="O957" i="12"/>
  <c r="K957" i="12"/>
  <c r="J957" i="12"/>
  <c r="S956" i="12"/>
  <c r="T956" i="12" s="1"/>
  <c r="R956" i="12"/>
  <c r="Q956" i="12"/>
  <c r="P956" i="12"/>
  <c r="O956" i="12"/>
  <c r="K956" i="12"/>
  <c r="J956" i="12"/>
  <c r="S955" i="12"/>
  <c r="T955" i="12" s="1"/>
  <c r="R955" i="12"/>
  <c r="Q955" i="12"/>
  <c r="P955" i="12"/>
  <c r="O955" i="12"/>
  <c r="K955" i="12"/>
  <c r="J955" i="12"/>
  <c r="S954" i="12"/>
  <c r="T954" i="12" s="1"/>
  <c r="R954" i="12"/>
  <c r="Q954" i="12"/>
  <c r="P954" i="12"/>
  <c r="O954" i="12"/>
  <c r="K954" i="12"/>
  <c r="J954" i="12"/>
  <c r="S953" i="12"/>
  <c r="T953" i="12" s="1"/>
  <c r="R953" i="12"/>
  <c r="Q953" i="12"/>
  <c r="P953" i="12"/>
  <c r="O953" i="12"/>
  <c r="K953" i="12"/>
  <c r="J953" i="12"/>
  <c r="S952" i="12"/>
  <c r="T952" i="12" s="1"/>
  <c r="R952" i="12"/>
  <c r="Q952" i="12"/>
  <c r="P952" i="12"/>
  <c r="O952" i="12"/>
  <c r="K952" i="12"/>
  <c r="J952" i="12"/>
  <c r="S951" i="12"/>
  <c r="T951" i="12" s="1"/>
  <c r="R951" i="12"/>
  <c r="Q951" i="12"/>
  <c r="P951" i="12"/>
  <c r="O951" i="12"/>
  <c r="K951" i="12"/>
  <c r="J951" i="12"/>
  <c r="S950" i="12"/>
  <c r="T950" i="12" s="1"/>
  <c r="R950" i="12"/>
  <c r="Q950" i="12"/>
  <c r="P950" i="12"/>
  <c r="O950" i="12"/>
  <c r="K950" i="12"/>
  <c r="J950" i="12"/>
  <c r="S949" i="12"/>
  <c r="T949" i="12" s="1"/>
  <c r="R949" i="12"/>
  <c r="Q949" i="12"/>
  <c r="P949" i="12"/>
  <c r="O949" i="12"/>
  <c r="K949" i="12"/>
  <c r="J949" i="12"/>
  <c r="S948" i="12"/>
  <c r="T948" i="12" s="1"/>
  <c r="R948" i="12"/>
  <c r="Q948" i="12"/>
  <c r="P948" i="12"/>
  <c r="O948" i="12"/>
  <c r="K948" i="12"/>
  <c r="J948" i="12"/>
  <c r="S947" i="12"/>
  <c r="T947" i="12" s="1"/>
  <c r="R947" i="12"/>
  <c r="Q947" i="12"/>
  <c r="P947" i="12"/>
  <c r="O947" i="12"/>
  <c r="K947" i="12"/>
  <c r="J947" i="12"/>
  <c r="S946" i="12"/>
  <c r="T946" i="12" s="1"/>
  <c r="R946" i="12"/>
  <c r="Q946" i="12"/>
  <c r="P946" i="12"/>
  <c r="O946" i="12"/>
  <c r="K946" i="12"/>
  <c r="J946" i="12"/>
  <c r="S945" i="12"/>
  <c r="T945" i="12" s="1"/>
  <c r="R945" i="12"/>
  <c r="Q945" i="12"/>
  <c r="P945" i="12"/>
  <c r="O945" i="12"/>
  <c r="K945" i="12"/>
  <c r="J945" i="12"/>
  <c r="S944" i="12"/>
  <c r="T944" i="12" s="1"/>
  <c r="R944" i="12"/>
  <c r="Q944" i="12"/>
  <c r="P944" i="12"/>
  <c r="O944" i="12"/>
  <c r="K944" i="12"/>
  <c r="J944" i="12"/>
  <c r="S943" i="12"/>
  <c r="T943" i="12" s="1"/>
  <c r="R943" i="12"/>
  <c r="Q943" i="12"/>
  <c r="P943" i="12"/>
  <c r="O943" i="12"/>
  <c r="K943" i="12"/>
  <c r="J943" i="12"/>
  <c r="S942" i="12"/>
  <c r="T942" i="12" s="1"/>
  <c r="R942" i="12"/>
  <c r="Q942" i="12"/>
  <c r="P942" i="12"/>
  <c r="O942" i="12"/>
  <c r="K942" i="12"/>
  <c r="J942" i="12"/>
  <c r="S941" i="12"/>
  <c r="T941" i="12" s="1"/>
  <c r="R941" i="12"/>
  <c r="Q941" i="12"/>
  <c r="P941" i="12"/>
  <c r="O941" i="12"/>
  <c r="K941" i="12"/>
  <c r="J941" i="12"/>
  <c r="S940" i="12"/>
  <c r="T940" i="12" s="1"/>
  <c r="R940" i="12"/>
  <c r="Q940" i="12"/>
  <c r="P940" i="12"/>
  <c r="O940" i="12"/>
  <c r="K940" i="12"/>
  <c r="J940" i="12"/>
  <c r="S939" i="12"/>
  <c r="T939" i="12" s="1"/>
  <c r="R939" i="12"/>
  <c r="Q939" i="12"/>
  <c r="P939" i="12"/>
  <c r="O939" i="12"/>
  <c r="K939" i="12"/>
  <c r="J939" i="12"/>
  <c r="S938" i="12"/>
  <c r="T938" i="12" s="1"/>
  <c r="R938" i="12"/>
  <c r="Q938" i="12"/>
  <c r="P938" i="12"/>
  <c r="O938" i="12"/>
  <c r="K938" i="12"/>
  <c r="J938" i="12"/>
  <c r="S937" i="12"/>
  <c r="T937" i="12" s="1"/>
  <c r="R937" i="12"/>
  <c r="Q937" i="12"/>
  <c r="P937" i="12"/>
  <c r="O937" i="12"/>
  <c r="K937" i="12"/>
  <c r="J937" i="12"/>
  <c r="S936" i="12"/>
  <c r="T936" i="12" s="1"/>
  <c r="R936" i="12"/>
  <c r="Q936" i="12"/>
  <c r="P936" i="12"/>
  <c r="O936" i="12"/>
  <c r="K936" i="12"/>
  <c r="J936" i="12"/>
  <c r="S935" i="12"/>
  <c r="T935" i="12" s="1"/>
  <c r="R935" i="12"/>
  <c r="Q935" i="12"/>
  <c r="P935" i="12"/>
  <c r="O935" i="12"/>
  <c r="K935" i="12"/>
  <c r="J935" i="12"/>
  <c r="S934" i="12"/>
  <c r="T934" i="12" s="1"/>
  <c r="R934" i="12"/>
  <c r="Q934" i="12"/>
  <c r="P934" i="12"/>
  <c r="O934" i="12"/>
  <c r="K934" i="12"/>
  <c r="J934" i="12"/>
  <c r="S933" i="12"/>
  <c r="T933" i="12" s="1"/>
  <c r="R933" i="12"/>
  <c r="Q933" i="12"/>
  <c r="P933" i="12"/>
  <c r="O933" i="12"/>
  <c r="K933" i="12"/>
  <c r="J933" i="12"/>
  <c r="S932" i="12"/>
  <c r="T932" i="12" s="1"/>
  <c r="R932" i="12"/>
  <c r="Q932" i="12"/>
  <c r="P932" i="12"/>
  <c r="O932" i="12"/>
  <c r="K932" i="12"/>
  <c r="J932" i="12"/>
  <c r="S931" i="12"/>
  <c r="T931" i="12" s="1"/>
  <c r="R931" i="12"/>
  <c r="Q931" i="12"/>
  <c r="P931" i="12"/>
  <c r="O931" i="12"/>
  <c r="K931" i="12"/>
  <c r="J931" i="12"/>
  <c r="S930" i="12"/>
  <c r="T930" i="12" s="1"/>
  <c r="R930" i="12"/>
  <c r="Q930" i="12"/>
  <c r="P930" i="12"/>
  <c r="O930" i="12"/>
  <c r="K930" i="12"/>
  <c r="J930" i="12"/>
  <c r="S929" i="12"/>
  <c r="T929" i="12" s="1"/>
  <c r="R929" i="12"/>
  <c r="Q929" i="12"/>
  <c r="P929" i="12"/>
  <c r="O929" i="12"/>
  <c r="K929" i="12"/>
  <c r="J929" i="12"/>
  <c r="S928" i="12"/>
  <c r="T928" i="12" s="1"/>
  <c r="R928" i="12"/>
  <c r="Q928" i="12"/>
  <c r="P928" i="12"/>
  <c r="O928" i="12"/>
  <c r="K928" i="12"/>
  <c r="J928" i="12"/>
  <c r="S927" i="12"/>
  <c r="T927" i="12" s="1"/>
  <c r="R927" i="12"/>
  <c r="Q927" i="12"/>
  <c r="P927" i="12"/>
  <c r="O927" i="12"/>
  <c r="K927" i="12"/>
  <c r="J927" i="12"/>
  <c r="S926" i="12"/>
  <c r="T926" i="12" s="1"/>
  <c r="R926" i="12"/>
  <c r="Q926" i="12"/>
  <c r="P926" i="12"/>
  <c r="O926" i="12"/>
  <c r="K926" i="12"/>
  <c r="J926" i="12"/>
  <c r="S925" i="12"/>
  <c r="T925" i="12" s="1"/>
  <c r="R925" i="12"/>
  <c r="Q925" i="12"/>
  <c r="P925" i="12"/>
  <c r="O925" i="12"/>
  <c r="K925" i="12"/>
  <c r="J925" i="12"/>
  <c r="S924" i="12"/>
  <c r="T924" i="12" s="1"/>
  <c r="R924" i="12"/>
  <c r="Q924" i="12"/>
  <c r="P924" i="12"/>
  <c r="O924" i="12"/>
  <c r="K924" i="12"/>
  <c r="J924" i="12"/>
  <c r="S923" i="12"/>
  <c r="T923" i="12" s="1"/>
  <c r="R923" i="12"/>
  <c r="Q923" i="12"/>
  <c r="P923" i="12"/>
  <c r="O923" i="12"/>
  <c r="K923" i="12"/>
  <c r="J923" i="12"/>
  <c r="S922" i="12"/>
  <c r="T922" i="12" s="1"/>
  <c r="R922" i="12"/>
  <c r="Q922" i="12"/>
  <c r="P922" i="12"/>
  <c r="O922" i="12"/>
  <c r="K922" i="12"/>
  <c r="J922" i="12"/>
  <c r="S921" i="12"/>
  <c r="T921" i="12" s="1"/>
  <c r="R921" i="12"/>
  <c r="Q921" i="12"/>
  <c r="P921" i="12"/>
  <c r="O921" i="12"/>
  <c r="K921" i="12"/>
  <c r="J921" i="12"/>
  <c r="S920" i="12"/>
  <c r="T920" i="12" s="1"/>
  <c r="R920" i="12"/>
  <c r="Q920" i="12"/>
  <c r="P920" i="12"/>
  <c r="O920" i="12"/>
  <c r="K920" i="12"/>
  <c r="J920" i="12"/>
  <c r="S919" i="12"/>
  <c r="T919" i="12" s="1"/>
  <c r="R919" i="12"/>
  <c r="Q919" i="12"/>
  <c r="P919" i="12"/>
  <c r="O919" i="12"/>
  <c r="K919" i="12"/>
  <c r="J919" i="12"/>
  <c r="S918" i="12"/>
  <c r="T918" i="12" s="1"/>
  <c r="R918" i="12"/>
  <c r="Q918" i="12"/>
  <c r="P918" i="12"/>
  <c r="O918" i="12"/>
  <c r="K918" i="12"/>
  <c r="J918" i="12"/>
  <c r="S917" i="12"/>
  <c r="T917" i="12" s="1"/>
  <c r="R917" i="12"/>
  <c r="Q917" i="12"/>
  <c r="P917" i="12"/>
  <c r="O917" i="12"/>
  <c r="K917" i="12"/>
  <c r="J917" i="12"/>
  <c r="S916" i="12"/>
  <c r="T916" i="12" s="1"/>
  <c r="R916" i="12"/>
  <c r="Q916" i="12"/>
  <c r="P916" i="12"/>
  <c r="O916" i="12"/>
  <c r="K916" i="12"/>
  <c r="J916" i="12"/>
  <c r="S915" i="12"/>
  <c r="T915" i="12" s="1"/>
  <c r="R915" i="12"/>
  <c r="Q915" i="12"/>
  <c r="P915" i="12"/>
  <c r="O915" i="12"/>
  <c r="K915" i="12"/>
  <c r="J915" i="12"/>
  <c r="S914" i="12"/>
  <c r="T914" i="12" s="1"/>
  <c r="R914" i="12"/>
  <c r="Q914" i="12"/>
  <c r="P914" i="12"/>
  <c r="O914" i="12"/>
  <c r="K914" i="12"/>
  <c r="J914" i="12"/>
  <c r="S913" i="12"/>
  <c r="T913" i="12" s="1"/>
  <c r="R913" i="12"/>
  <c r="Q913" i="12"/>
  <c r="P913" i="12"/>
  <c r="O913" i="12"/>
  <c r="K913" i="12"/>
  <c r="J913" i="12"/>
  <c r="S912" i="12"/>
  <c r="T912" i="12" s="1"/>
  <c r="R912" i="12"/>
  <c r="Q912" i="12"/>
  <c r="P912" i="12"/>
  <c r="O912" i="12"/>
  <c r="K912" i="12"/>
  <c r="J912" i="12"/>
  <c r="S911" i="12"/>
  <c r="T911" i="12" s="1"/>
  <c r="R911" i="12"/>
  <c r="Q911" i="12"/>
  <c r="P911" i="12"/>
  <c r="O911" i="12"/>
  <c r="K911" i="12"/>
  <c r="J911" i="12"/>
  <c r="S910" i="12"/>
  <c r="T910" i="12" s="1"/>
  <c r="R910" i="12"/>
  <c r="Q910" i="12"/>
  <c r="P910" i="12"/>
  <c r="O910" i="12"/>
  <c r="K910" i="12"/>
  <c r="J910" i="12"/>
  <c r="S909" i="12"/>
  <c r="T909" i="12" s="1"/>
  <c r="R909" i="12"/>
  <c r="Q909" i="12"/>
  <c r="P909" i="12"/>
  <c r="O909" i="12"/>
  <c r="K909" i="12"/>
  <c r="J909" i="12"/>
  <c r="S908" i="12"/>
  <c r="T908" i="12" s="1"/>
  <c r="R908" i="12"/>
  <c r="Q908" i="12"/>
  <c r="P908" i="12"/>
  <c r="O908" i="12"/>
  <c r="K908" i="12"/>
  <c r="J908" i="12"/>
  <c r="S907" i="12"/>
  <c r="T907" i="12" s="1"/>
  <c r="R907" i="12"/>
  <c r="Q907" i="12"/>
  <c r="P907" i="12"/>
  <c r="O907" i="12"/>
  <c r="K907" i="12"/>
  <c r="J907" i="12"/>
  <c r="S906" i="12"/>
  <c r="T906" i="12" s="1"/>
  <c r="R906" i="12"/>
  <c r="Q906" i="12"/>
  <c r="P906" i="12"/>
  <c r="O906" i="12"/>
  <c r="K906" i="12"/>
  <c r="J906" i="12"/>
  <c r="S905" i="12"/>
  <c r="T905" i="12" s="1"/>
  <c r="R905" i="12"/>
  <c r="Q905" i="12"/>
  <c r="P905" i="12"/>
  <c r="O905" i="12"/>
  <c r="K905" i="12"/>
  <c r="J905" i="12"/>
  <c r="S904" i="12"/>
  <c r="T904" i="12" s="1"/>
  <c r="R904" i="12"/>
  <c r="Q904" i="12"/>
  <c r="P904" i="12"/>
  <c r="O904" i="12"/>
  <c r="K904" i="12"/>
  <c r="J904" i="12"/>
  <c r="S903" i="12"/>
  <c r="T903" i="12" s="1"/>
  <c r="R903" i="12"/>
  <c r="Q903" i="12"/>
  <c r="P903" i="12"/>
  <c r="O903" i="12"/>
  <c r="K903" i="12"/>
  <c r="J903" i="12"/>
  <c r="S902" i="12"/>
  <c r="T902" i="12" s="1"/>
  <c r="R902" i="12"/>
  <c r="Q902" i="12"/>
  <c r="P902" i="12"/>
  <c r="O902" i="12"/>
  <c r="K902" i="12"/>
  <c r="J902" i="12"/>
  <c r="S901" i="12"/>
  <c r="T901" i="12" s="1"/>
  <c r="R901" i="12"/>
  <c r="Q901" i="12"/>
  <c r="P901" i="12"/>
  <c r="O901" i="12"/>
  <c r="K901" i="12"/>
  <c r="J901" i="12"/>
  <c r="S900" i="12"/>
  <c r="T900" i="12" s="1"/>
  <c r="R900" i="12"/>
  <c r="Q900" i="12"/>
  <c r="P900" i="12"/>
  <c r="O900" i="12"/>
  <c r="K900" i="12"/>
  <c r="J900" i="12"/>
  <c r="S899" i="12"/>
  <c r="T899" i="12" s="1"/>
  <c r="R899" i="12"/>
  <c r="Q899" i="12"/>
  <c r="P899" i="12"/>
  <c r="O899" i="12"/>
  <c r="K899" i="12"/>
  <c r="J899" i="12"/>
  <c r="S898" i="12"/>
  <c r="T898" i="12" s="1"/>
  <c r="R898" i="12"/>
  <c r="Q898" i="12"/>
  <c r="P898" i="12"/>
  <c r="O898" i="12"/>
  <c r="K898" i="12"/>
  <c r="J898" i="12"/>
  <c r="S897" i="12"/>
  <c r="T897" i="12" s="1"/>
  <c r="R897" i="12"/>
  <c r="Q897" i="12"/>
  <c r="P897" i="12"/>
  <c r="O897" i="12"/>
  <c r="K897" i="12"/>
  <c r="J897" i="12"/>
  <c r="S896" i="12"/>
  <c r="T896" i="12" s="1"/>
  <c r="R896" i="12"/>
  <c r="Q896" i="12"/>
  <c r="P896" i="12"/>
  <c r="O896" i="12"/>
  <c r="K896" i="12"/>
  <c r="J896" i="12"/>
  <c r="S895" i="12"/>
  <c r="T895" i="12" s="1"/>
  <c r="R895" i="12"/>
  <c r="Q895" i="12"/>
  <c r="P895" i="12"/>
  <c r="O895" i="12"/>
  <c r="K895" i="12"/>
  <c r="J895" i="12"/>
  <c r="S894" i="12"/>
  <c r="T894" i="12" s="1"/>
  <c r="R894" i="12"/>
  <c r="Q894" i="12"/>
  <c r="P894" i="12"/>
  <c r="O894" i="12"/>
  <c r="K894" i="12"/>
  <c r="J894" i="12"/>
  <c r="S893" i="12"/>
  <c r="T893" i="12" s="1"/>
  <c r="R893" i="12"/>
  <c r="Q893" i="12"/>
  <c r="P893" i="12"/>
  <c r="O893" i="12"/>
  <c r="K893" i="12"/>
  <c r="J893" i="12"/>
  <c r="S892" i="12"/>
  <c r="T892" i="12" s="1"/>
  <c r="R892" i="12"/>
  <c r="Q892" i="12"/>
  <c r="P892" i="12"/>
  <c r="O892" i="12"/>
  <c r="K892" i="12"/>
  <c r="J892" i="12"/>
  <c r="S891" i="12"/>
  <c r="T891" i="12" s="1"/>
  <c r="R891" i="12"/>
  <c r="Q891" i="12"/>
  <c r="P891" i="12"/>
  <c r="O891" i="12"/>
  <c r="K891" i="12"/>
  <c r="J891" i="12"/>
  <c r="S890" i="12"/>
  <c r="T890" i="12" s="1"/>
  <c r="R890" i="12"/>
  <c r="Q890" i="12"/>
  <c r="P890" i="12"/>
  <c r="O890" i="12"/>
  <c r="K890" i="12"/>
  <c r="J890" i="12"/>
  <c r="S889" i="12"/>
  <c r="T889" i="12" s="1"/>
  <c r="R889" i="12"/>
  <c r="Q889" i="12"/>
  <c r="P889" i="12"/>
  <c r="O889" i="12"/>
  <c r="K889" i="12"/>
  <c r="J889" i="12"/>
  <c r="S888" i="12"/>
  <c r="T888" i="12" s="1"/>
  <c r="R888" i="12"/>
  <c r="Q888" i="12"/>
  <c r="P888" i="12"/>
  <c r="O888" i="12"/>
  <c r="K888" i="12"/>
  <c r="J888" i="12"/>
  <c r="S887" i="12"/>
  <c r="T887" i="12" s="1"/>
  <c r="R887" i="12"/>
  <c r="Q887" i="12"/>
  <c r="P887" i="12"/>
  <c r="O887" i="12"/>
  <c r="K887" i="12"/>
  <c r="J887" i="12"/>
  <c r="S886" i="12"/>
  <c r="T886" i="12" s="1"/>
  <c r="R886" i="12"/>
  <c r="Q886" i="12"/>
  <c r="P886" i="12"/>
  <c r="O886" i="12"/>
  <c r="K886" i="12"/>
  <c r="J886" i="12"/>
  <c r="S885" i="12"/>
  <c r="T885" i="12" s="1"/>
  <c r="R885" i="12"/>
  <c r="Q885" i="12"/>
  <c r="P885" i="12"/>
  <c r="O885" i="12"/>
  <c r="K885" i="12"/>
  <c r="J885" i="12"/>
  <c r="S884" i="12"/>
  <c r="T884" i="12" s="1"/>
  <c r="R884" i="12"/>
  <c r="Q884" i="12"/>
  <c r="P884" i="12"/>
  <c r="O884" i="12"/>
  <c r="K884" i="12"/>
  <c r="J884" i="12"/>
  <c r="S883" i="12"/>
  <c r="T883" i="12" s="1"/>
  <c r="R883" i="12"/>
  <c r="Q883" i="12"/>
  <c r="P883" i="12"/>
  <c r="O883" i="12"/>
  <c r="K883" i="12"/>
  <c r="J883" i="12"/>
  <c r="S882" i="12"/>
  <c r="T882" i="12" s="1"/>
  <c r="R882" i="12"/>
  <c r="Q882" i="12"/>
  <c r="P882" i="12"/>
  <c r="O882" i="12"/>
  <c r="K882" i="12"/>
  <c r="J882" i="12"/>
  <c r="S881" i="12"/>
  <c r="T881" i="12" s="1"/>
  <c r="R881" i="12"/>
  <c r="Q881" i="12"/>
  <c r="P881" i="12"/>
  <c r="O881" i="12"/>
  <c r="K881" i="12"/>
  <c r="J881" i="12"/>
  <c r="S880" i="12"/>
  <c r="T880" i="12" s="1"/>
  <c r="R880" i="12"/>
  <c r="Q880" i="12"/>
  <c r="P880" i="12"/>
  <c r="O880" i="12"/>
  <c r="K880" i="12"/>
  <c r="J880" i="12"/>
  <c r="S879" i="12"/>
  <c r="T879" i="12" s="1"/>
  <c r="R879" i="12"/>
  <c r="Q879" i="12"/>
  <c r="P879" i="12"/>
  <c r="O879" i="12"/>
  <c r="K879" i="12"/>
  <c r="J879" i="12"/>
  <c r="S878" i="12"/>
  <c r="T878" i="12" s="1"/>
  <c r="R878" i="12"/>
  <c r="Q878" i="12"/>
  <c r="P878" i="12"/>
  <c r="O878" i="12"/>
  <c r="K878" i="12"/>
  <c r="J878" i="12"/>
  <c r="S877" i="12"/>
  <c r="T877" i="12" s="1"/>
  <c r="R877" i="12"/>
  <c r="Q877" i="12"/>
  <c r="P877" i="12"/>
  <c r="O877" i="12"/>
  <c r="K877" i="12"/>
  <c r="J877" i="12"/>
  <c r="S876" i="12"/>
  <c r="T876" i="12" s="1"/>
  <c r="R876" i="12"/>
  <c r="Q876" i="12"/>
  <c r="P876" i="12"/>
  <c r="O876" i="12"/>
  <c r="K876" i="12"/>
  <c r="J876" i="12"/>
  <c r="S875" i="12"/>
  <c r="T875" i="12" s="1"/>
  <c r="R875" i="12"/>
  <c r="Q875" i="12"/>
  <c r="P875" i="12"/>
  <c r="O875" i="12"/>
  <c r="K875" i="12"/>
  <c r="J875" i="12"/>
  <c r="S874" i="12"/>
  <c r="T874" i="12" s="1"/>
  <c r="R874" i="12"/>
  <c r="Q874" i="12"/>
  <c r="P874" i="12"/>
  <c r="O874" i="12"/>
  <c r="K874" i="12"/>
  <c r="J874" i="12"/>
  <c r="S873" i="12"/>
  <c r="T873" i="12" s="1"/>
  <c r="R873" i="12"/>
  <c r="Q873" i="12"/>
  <c r="P873" i="12"/>
  <c r="O873" i="12"/>
  <c r="K873" i="12"/>
  <c r="J873" i="12"/>
  <c r="S872" i="12"/>
  <c r="T872" i="12" s="1"/>
  <c r="R872" i="12"/>
  <c r="Q872" i="12"/>
  <c r="P872" i="12"/>
  <c r="O872" i="12"/>
  <c r="K872" i="12"/>
  <c r="J872" i="12"/>
  <c r="S871" i="12"/>
  <c r="T871" i="12" s="1"/>
  <c r="R871" i="12"/>
  <c r="Q871" i="12"/>
  <c r="P871" i="12"/>
  <c r="O871" i="12"/>
  <c r="K871" i="12"/>
  <c r="J871" i="12"/>
  <c r="S870" i="12"/>
  <c r="T870" i="12" s="1"/>
  <c r="R870" i="12"/>
  <c r="Q870" i="12"/>
  <c r="P870" i="12"/>
  <c r="O870" i="12"/>
  <c r="K870" i="12"/>
  <c r="J870" i="12"/>
  <c r="S869" i="12"/>
  <c r="T869" i="12" s="1"/>
  <c r="R869" i="12"/>
  <c r="Q869" i="12"/>
  <c r="P869" i="12"/>
  <c r="O869" i="12"/>
  <c r="K869" i="12"/>
  <c r="J869" i="12"/>
  <c r="S868" i="12"/>
  <c r="T868" i="12" s="1"/>
  <c r="R868" i="12"/>
  <c r="Q868" i="12"/>
  <c r="P868" i="12"/>
  <c r="O868" i="12"/>
  <c r="K868" i="12"/>
  <c r="J868" i="12"/>
  <c r="S867" i="12"/>
  <c r="T867" i="12" s="1"/>
  <c r="R867" i="12"/>
  <c r="Q867" i="12"/>
  <c r="P867" i="12"/>
  <c r="O867" i="12"/>
  <c r="K867" i="12"/>
  <c r="J867" i="12"/>
  <c r="S866" i="12"/>
  <c r="T866" i="12" s="1"/>
  <c r="R866" i="12"/>
  <c r="Q866" i="12"/>
  <c r="P866" i="12"/>
  <c r="O866" i="12"/>
  <c r="K866" i="12"/>
  <c r="J866" i="12"/>
  <c r="S865" i="12"/>
  <c r="T865" i="12" s="1"/>
  <c r="R865" i="12"/>
  <c r="Q865" i="12"/>
  <c r="P865" i="12"/>
  <c r="O865" i="12"/>
  <c r="K865" i="12"/>
  <c r="J865" i="12"/>
  <c r="S864" i="12"/>
  <c r="T864" i="12" s="1"/>
  <c r="R864" i="12"/>
  <c r="Q864" i="12"/>
  <c r="P864" i="12"/>
  <c r="O864" i="12"/>
  <c r="K864" i="12"/>
  <c r="J864" i="12"/>
  <c r="S863" i="12"/>
  <c r="T863" i="12" s="1"/>
  <c r="R863" i="12"/>
  <c r="Q863" i="12"/>
  <c r="P863" i="12"/>
  <c r="O863" i="12"/>
  <c r="K863" i="12"/>
  <c r="J863" i="12"/>
  <c r="S862" i="12"/>
  <c r="T862" i="12" s="1"/>
  <c r="R862" i="12"/>
  <c r="Q862" i="12"/>
  <c r="P862" i="12"/>
  <c r="O862" i="12"/>
  <c r="K862" i="12"/>
  <c r="J862" i="12"/>
  <c r="S861" i="12"/>
  <c r="T861" i="12" s="1"/>
  <c r="R861" i="12"/>
  <c r="Q861" i="12"/>
  <c r="P861" i="12"/>
  <c r="O861" i="12"/>
  <c r="K861" i="12"/>
  <c r="J861" i="12"/>
  <c r="S860" i="12"/>
  <c r="T860" i="12" s="1"/>
  <c r="R860" i="12"/>
  <c r="Q860" i="12"/>
  <c r="P860" i="12"/>
  <c r="O860" i="12"/>
  <c r="K860" i="12"/>
  <c r="J860" i="12"/>
  <c r="S859" i="12"/>
  <c r="T859" i="12" s="1"/>
  <c r="R859" i="12"/>
  <c r="Q859" i="12"/>
  <c r="P859" i="12"/>
  <c r="O859" i="12"/>
  <c r="K859" i="12"/>
  <c r="J859" i="12"/>
  <c r="S858" i="12"/>
  <c r="T858" i="12" s="1"/>
  <c r="R858" i="12"/>
  <c r="Q858" i="12"/>
  <c r="P858" i="12"/>
  <c r="O858" i="12"/>
  <c r="K858" i="12"/>
  <c r="J858" i="12"/>
  <c r="S857" i="12"/>
  <c r="T857" i="12" s="1"/>
  <c r="R857" i="12"/>
  <c r="Q857" i="12"/>
  <c r="P857" i="12"/>
  <c r="O857" i="12"/>
  <c r="K857" i="12"/>
  <c r="J857" i="12"/>
  <c r="S856" i="12"/>
  <c r="T856" i="12" s="1"/>
  <c r="R856" i="12"/>
  <c r="Q856" i="12"/>
  <c r="P856" i="12"/>
  <c r="O856" i="12"/>
  <c r="K856" i="12"/>
  <c r="J856" i="12"/>
  <c r="S855" i="12"/>
  <c r="T855" i="12" s="1"/>
  <c r="R855" i="12"/>
  <c r="Q855" i="12"/>
  <c r="P855" i="12"/>
  <c r="O855" i="12"/>
  <c r="K855" i="12"/>
  <c r="J855" i="12"/>
  <c r="S854" i="12"/>
  <c r="T854" i="12" s="1"/>
  <c r="R854" i="12"/>
  <c r="Q854" i="12"/>
  <c r="P854" i="12"/>
  <c r="O854" i="12"/>
  <c r="K854" i="12"/>
  <c r="J854" i="12"/>
  <c r="S853" i="12"/>
  <c r="T853" i="12" s="1"/>
  <c r="R853" i="12"/>
  <c r="Q853" i="12"/>
  <c r="P853" i="12"/>
  <c r="O853" i="12"/>
  <c r="K853" i="12"/>
  <c r="J853" i="12"/>
  <c r="S852" i="12"/>
  <c r="T852" i="12" s="1"/>
  <c r="R852" i="12"/>
  <c r="Q852" i="12"/>
  <c r="P852" i="12"/>
  <c r="O852" i="12"/>
  <c r="K852" i="12"/>
  <c r="J852" i="12"/>
  <c r="S851" i="12"/>
  <c r="T851" i="12" s="1"/>
  <c r="R851" i="12"/>
  <c r="Q851" i="12"/>
  <c r="P851" i="12"/>
  <c r="O851" i="12"/>
  <c r="K851" i="12"/>
  <c r="J851" i="12"/>
  <c r="S850" i="12"/>
  <c r="T850" i="12" s="1"/>
  <c r="R850" i="12"/>
  <c r="Q850" i="12"/>
  <c r="P850" i="12"/>
  <c r="O850" i="12"/>
  <c r="K850" i="12"/>
  <c r="J850" i="12"/>
  <c r="S849" i="12"/>
  <c r="T849" i="12" s="1"/>
  <c r="R849" i="12"/>
  <c r="Q849" i="12"/>
  <c r="P849" i="12"/>
  <c r="O849" i="12"/>
  <c r="K849" i="12"/>
  <c r="J849" i="12"/>
  <c r="S848" i="12"/>
  <c r="T848" i="12" s="1"/>
  <c r="R848" i="12"/>
  <c r="Q848" i="12"/>
  <c r="P848" i="12"/>
  <c r="O848" i="12"/>
  <c r="K848" i="12"/>
  <c r="J848" i="12"/>
  <c r="S847" i="12"/>
  <c r="T847" i="12" s="1"/>
  <c r="R847" i="12"/>
  <c r="Q847" i="12"/>
  <c r="P847" i="12"/>
  <c r="O847" i="12"/>
  <c r="K847" i="12"/>
  <c r="J847" i="12"/>
  <c r="S846" i="12"/>
  <c r="T846" i="12" s="1"/>
  <c r="R846" i="12"/>
  <c r="Q846" i="12"/>
  <c r="P846" i="12"/>
  <c r="O846" i="12"/>
  <c r="K846" i="12"/>
  <c r="J846" i="12"/>
  <c r="S845" i="12"/>
  <c r="T845" i="12" s="1"/>
  <c r="R845" i="12"/>
  <c r="Q845" i="12"/>
  <c r="P845" i="12"/>
  <c r="O845" i="12"/>
  <c r="K845" i="12"/>
  <c r="J845" i="12"/>
  <c r="S844" i="12"/>
  <c r="T844" i="12" s="1"/>
  <c r="R844" i="12"/>
  <c r="Q844" i="12"/>
  <c r="P844" i="12"/>
  <c r="O844" i="12"/>
  <c r="K844" i="12"/>
  <c r="J844" i="12"/>
  <c r="S843" i="12"/>
  <c r="T843" i="12" s="1"/>
  <c r="R843" i="12"/>
  <c r="Q843" i="12"/>
  <c r="P843" i="12"/>
  <c r="O843" i="12"/>
  <c r="K843" i="12"/>
  <c r="J843" i="12"/>
  <c r="S842" i="12"/>
  <c r="T842" i="12" s="1"/>
  <c r="R842" i="12"/>
  <c r="Q842" i="12"/>
  <c r="P842" i="12"/>
  <c r="O842" i="12"/>
  <c r="K842" i="12"/>
  <c r="J842" i="12"/>
  <c r="S841" i="12"/>
  <c r="T841" i="12" s="1"/>
  <c r="R841" i="12"/>
  <c r="Q841" i="12"/>
  <c r="P841" i="12"/>
  <c r="O841" i="12"/>
  <c r="K841" i="12"/>
  <c r="J841" i="12"/>
  <c r="S840" i="12"/>
  <c r="T840" i="12" s="1"/>
  <c r="R840" i="12"/>
  <c r="Q840" i="12"/>
  <c r="P840" i="12"/>
  <c r="O840" i="12"/>
  <c r="K840" i="12"/>
  <c r="J840" i="12"/>
  <c r="S839" i="12"/>
  <c r="T839" i="12" s="1"/>
  <c r="R839" i="12"/>
  <c r="Q839" i="12"/>
  <c r="P839" i="12"/>
  <c r="O839" i="12"/>
  <c r="K839" i="12"/>
  <c r="J839" i="12"/>
  <c r="S838" i="12"/>
  <c r="T838" i="12" s="1"/>
  <c r="R838" i="12"/>
  <c r="Q838" i="12"/>
  <c r="P838" i="12"/>
  <c r="O838" i="12"/>
  <c r="K838" i="12"/>
  <c r="J838" i="12"/>
  <c r="S837" i="12"/>
  <c r="T837" i="12" s="1"/>
  <c r="R837" i="12"/>
  <c r="Q837" i="12"/>
  <c r="P837" i="12"/>
  <c r="O837" i="12"/>
  <c r="K837" i="12"/>
  <c r="J837" i="12"/>
  <c r="S836" i="12"/>
  <c r="T836" i="12" s="1"/>
  <c r="R836" i="12"/>
  <c r="Q836" i="12"/>
  <c r="P836" i="12"/>
  <c r="O836" i="12"/>
  <c r="K836" i="12"/>
  <c r="J836" i="12"/>
  <c r="S835" i="12"/>
  <c r="T835" i="12" s="1"/>
  <c r="R835" i="12"/>
  <c r="Q835" i="12"/>
  <c r="P835" i="12"/>
  <c r="O835" i="12"/>
  <c r="K835" i="12"/>
  <c r="J835" i="12"/>
  <c r="S834" i="12"/>
  <c r="T834" i="12" s="1"/>
  <c r="R834" i="12"/>
  <c r="Q834" i="12"/>
  <c r="P834" i="12"/>
  <c r="O834" i="12"/>
  <c r="K834" i="12"/>
  <c r="J834" i="12"/>
  <c r="S833" i="12"/>
  <c r="T833" i="12" s="1"/>
  <c r="R833" i="12"/>
  <c r="Q833" i="12"/>
  <c r="P833" i="12"/>
  <c r="O833" i="12"/>
  <c r="K833" i="12"/>
  <c r="J833" i="12"/>
  <c r="S832" i="12"/>
  <c r="T832" i="12" s="1"/>
  <c r="R832" i="12"/>
  <c r="Q832" i="12"/>
  <c r="P832" i="12"/>
  <c r="O832" i="12"/>
  <c r="K832" i="12"/>
  <c r="J832" i="12"/>
  <c r="S831" i="12"/>
  <c r="T831" i="12" s="1"/>
  <c r="R831" i="12"/>
  <c r="Q831" i="12"/>
  <c r="P831" i="12"/>
  <c r="O831" i="12"/>
  <c r="K831" i="12"/>
  <c r="J831" i="12"/>
  <c r="S830" i="12"/>
  <c r="T830" i="12" s="1"/>
  <c r="R830" i="12"/>
  <c r="Q830" i="12"/>
  <c r="P830" i="12"/>
  <c r="O830" i="12"/>
  <c r="K830" i="12"/>
  <c r="J830" i="12"/>
  <c r="S829" i="12"/>
  <c r="T829" i="12" s="1"/>
  <c r="R829" i="12"/>
  <c r="Q829" i="12"/>
  <c r="P829" i="12"/>
  <c r="O829" i="12"/>
  <c r="K829" i="12"/>
  <c r="J829" i="12"/>
  <c r="S828" i="12"/>
  <c r="T828" i="12" s="1"/>
  <c r="R828" i="12"/>
  <c r="Q828" i="12"/>
  <c r="P828" i="12"/>
  <c r="O828" i="12"/>
  <c r="K828" i="12"/>
  <c r="J828" i="12"/>
  <c r="S827" i="12"/>
  <c r="T827" i="12" s="1"/>
  <c r="R827" i="12"/>
  <c r="Q827" i="12"/>
  <c r="P827" i="12"/>
  <c r="O827" i="12"/>
  <c r="K827" i="12"/>
  <c r="J827" i="12"/>
  <c r="S826" i="12"/>
  <c r="T826" i="12" s="1"/>
  <c r="R826" i="12"/>
  <c r="Q826" i="12"/>
  <c r="P826" i="12"/>
  <c r="O826" i="12"/>
  <c r="K826" i="12"/>
  <c r="J826" i="12"/>
  <c r="S825" i="12"/>
  <c r="T825" i="12" s="1"/>
  <c r="R825" i="12"/>
  <c r="Q825" i="12"/>
  <c r="P825" i="12"/>
  <c r="O825" i="12"/>
  <c r="K825" i="12"/>
  <c r="J825" i="12"/>
  <c r="S824" i="12"/>
  <c r="T824" i="12" s="1"/>
  <c r="R824" i="12"/>
  <c r="Q824" i="12"/>
  <c r="P824" i="12"/>
  <c r="O824" i="12"/>
  <c r="K824" i="12"/>
  <c r="J824" i="12"/>
  <c r="S823" i="12"/>
  <c r="T823" i="12" s="1"/>
  <c r="R823" i="12"/>
  <c r="Q823" i="12"/>
  <c r="P823" i="12"/>
  <c r="O823" i="12"/>
  <c r="K823" i="12"/>
  <c r="J823" i="12"/>
  <c r="S822" i="12"/>
  <c r="T822" i="12" s="1"/>
  <c r="R822" i="12"/>
  <c r="Q822" i="12"/>
  <c r="P822" i="12"/>
  <c r="O822" i="12"/>
  <c r="K822" i="12"/>
  <c r="J822" i="12"/>
  <c r="S821" i="12"/>
  <c r="T821" i="12" s="1"/>
  <c r="R821" i="12"/>
  <c r="Q821" i="12"/>
  <c r="P821" i="12"/>
  <c r="O821" i="12"/>
  <c r="K821" i="12"/>
  <c r="J821" i="12"/>
  <c r="S820" i="12"/>
  <c r="T820" i="12" s="1"/>
  <c r="R820" i="12"/>
  <c r="Q820" i="12"/>
  <c r="P820" i="12"/>
  <c r="O820" i="12"/>
  <c r="K820" i="12"/>
  <c r="J820" i="12"/>
  <c r="S819" i="12"/>
  <c r="T819" i="12" s="1"/>
  <c r="R819" i="12"/>
  <c r="Q819" i="12"/>
  <c r="P819" i="12"/>
  <c r="O819" i="12"/>
  <c r="K819" i="12"/>
  <c r="J819" i="12"/>
  <c r="S818" i="12"/>
  <c r="T818" i="12" s="1"/>
  <c r="R818" i="12"/>
  <c r="Q818" i="12"/>
  <c r="P818" i="12"/>
  <c r="O818" i="12"/>
  <c r="K818" i="12"/>
  <c r="J818" i="12"/>
  <c r="S817" i="12"/>
  <c r="T817" i="12" s="1"/>
  <c r="R817" i="12"/>
  <c r="Q817" i="12"/>
  <c r="P817" i="12"/>
  <c r="O817" i="12"/>
  <c r="K817" i="12"/>
  <c r="J817" i="12"/>
  <c r="S816" i="12"/>
  <c r="T816" i="12" s="1"/>
  <c r="R816" i="12"/>
  <c r="Q816" i="12"/>
  <c r="P816" i="12"/>
  <c r="O816" i="12"/>
  <c r="K816" i="12"/>
  <c r="J816" i="12"/>
  <c r="S815" i="12"/>
  <c r="T815" i="12" s="1"/>
  <c r="R815" i="12"/>
  <c r="Q815" i="12"/>
  <c r="P815" i="12"/>
  <c r="O815" i="12"/>
  <c r="K815" i="12"/>
  <c r="J815" i="12"/>
  <c r="S814" i="12"/>
  <c r="T814" i="12" s="1"/>
  <c r="R814" i="12"/>
  <c r="Q814" i="12"/>
  <c r="P814" i="12"/>
  <c r="O814" i="12"/>
  <c r="K814" i="12"/>
  <c r="J814" i="12"/>
  <c r="S813" i="12"/>
  <c r="T813" i="12" s="1"/>
  <c r="R813" i="12"/>
  <c r="Q813" i="12"/>
  <c r="P813" i="12"/>
  <c r="O813" i="12"/>
  <c r="K813" i="12"/>
  <c r="J813" i="12"/>
  <c r="S812" i="12"/>
  <c r="T812" i="12" s="1"/>
  <c r="R812" i="12"/>
  <c r="Q812" i="12"/>
  <c r="P812" i="12"/>
  <c r="O812" i="12"/>
  <c r="K812" i="12"/>
  <c r="J812" i="12"/>
  <c r="S811" i="12"/>
  <c r="T811" i="12" s="1"/>
  <c r="R811" i="12"/>
  <c r="Q811" i="12"/>
  <c r="P811" i="12"/>
  <c r="O811" i="12"/>
  <c r="K811" i="12"/>
  <c r="J811" i="12"/>
  <c r="S810" i="12"/>
  <c r="T810" i="12" s="1"/>
  <c r="R810" i="12"/>
  <c r="Q810" i="12"/>
  <c r="P810" i="12"/>
  <c r="O810" i="12"/>
  <c r="K810" i="12"/>
  <c r="J810" i="12"/>
  <c r="S809" i="12"/>
  <c r="T809" i="12" s="1"/>
  <c r="R809" i="12"/>
  <c r="Q809" i="12"/>
  <c r="P809" i="12"/>
  <c r="O809" i="12"/>
  <c r="K809" i="12"/>
  <c r="J809" i="12"/>
  <c r="S808" i="12"/>
  <c r="T808" i="12" s="1"/>
  <c r="R808" i="12"/>
  <c r="Q808" i="12"/>
  <c r="P808" i="12"/>
  <c r="O808" i="12"/>
  <c r="K808" i="12"/>
  <c r="J808" i="12"/>
  <c r="S807" i="12"/>
  <c r="T807" i="12" s="1"/>
  <c r="R807" i="12"/>
  <c r="Q807" i="12"/>
  <c r="P807" i="12"/>
  <c r="O807" i="12"/>
  <c r="K807" i="12"/>
  <c r="J807" i="12"/>
  <c r="S806" i="12"/>
  <c r="T806" i="12" s="1"/>
  <c r="R806" i="12"/>
  <c r="Q806" i="12"/>
  <c r="P806" i="12"/>
  <c r="O806" i="12"/>
  <c r="K806" i="12"/>
  <c r="J806" i="12"/>
  <c r="S805" i="12"/>
  <c r="T805" i="12" s="1"/>
  <c r="R805" i="12"/>
  <c r="Q805" i="12"/>
  <c r="P805" i="12"/>
  <c r="O805" i="12"/>
  <c r="K805" i="12"/>
  <c r="J805" i="12"/>
  <c r="S804" i="12"/>
  <c r="T804" i="12" s="1"/>
  <c r="R804" i="12"/>
  <c r="Q804" i="12"/>
  <c r="P804" i="12"/>
  <c r="O804" i="12"/>
  <c r="K804" i="12"/>
  <c r="J804" i="12"/>
  <c r="S803" i="12"/>
  <c r="T803" i="12" s="1"/>
  <c r="R803" i="12"/>
  <c r="Q803" i="12"/>
  <c r="P803" i="12"/>
  <c r="O803" i="12"/>
  <c r="K803" i="12"/>
  <c r="J803" i="12"/>
  <c r="S802" i="12"/>
  <c r="T802" i="12" s="1"/>
  <c r="R802" i="12"/>
  <c r="Q802" i="12"/>
  <c r="P802" i="12"/>
  <c r="O802" i="12"/>
  <c r="K802" i="12"/>
  <c r="J802" i="12"/>
  <c r="S801" i="12"/>
  <c r="T801" i="12" s="1"/>
  <c r="R801" i="12"/>
  <c r="Q801" i="12"/>
  <c r="P801" i="12"/>
  <c r="O801" i="12"/>
  <c r="K801" i="12"/>
  <c r="J801" i="12"/>
  <c r="S800" i="12"/>
  <c r="T800" i="12" s="1"/>
  <c r="R800" i="12"/>
  <c r="Q800" i="12"/>
  <c r="P800" i="12"/>
  <c r="O800" i="12"/>
  <c r="K800" i="12"/>
  <c r="J800" i="12"/>
  <c r="S799" i="12"/>
  <c r="T799" i="12" s="1"/>
  <c r="R799" i="12"/>
  <c r="Q799" i="12"/>
  <c r="P799" i="12"/>
  <c r="O799" i="12"/>
  <c r="K799" i="12"/>
  <c r="J799" i="12"/>
  <c r="S798" i="12"/>
  <c r="T798" i="12" s="1"/>
  <c r="R798" i="12"/>
  <c r="Q798" i="12"/>
  <c r="P798" i="12"/>
  <c r="O798" i="12"/>
  <c r="K798" i="12"/>
  <c r="J798" i="12"/>
  <c r="S797" i="12"/>
  <c r="T797" i="12" s="1"/>
  <c r="R797" i="12"/>
  <c r="Q797" i="12"/>
  <c r="P797" i="12"/>
  <c r="O797" i="12"/>
  <c r="K797" i="12"/>
  <c r="J797" i="12"/>
  <c r="S796" i="12"/>
  <c r="T796" i="12" s="1"/>
  <c r="R796" i="12"/>
  <c r="Q796" i="12"/>
  <c r="P796" i="12"/>
  <c r="O796" i="12"/>
  <c r="K796" i="12"/>
  <c r="J796" i="12"/>
  <c r="S795" i="12"/>
  <c r="T795" i="12" s="1"/>
  <c r="R795" i="12"/>
  <c r="Q795" i="12"/>
  <c r="P795" i="12"/>
  <c r="O795" i="12"/>
  <c r="K795" i="12"/>
  <c r="J795" i="12"/>
  <c r="S794" i="12"/>
  <c r="T794" i="12" s="1"/>
  <c r="R794" i="12"/>
  <c r="Q794" i="12"/>
  <c r="P794" i="12"/>
  <c r="O794" i="12"/>
  <c r="K794" i="12"/>
  <c r="J794" i="12"/>
  <c r="S793" i="12"/>
  <c r="T793" i="12" s="1"/>
  <c r="R793" i="12"/>
  <c r="Q793" i="12"/>
  <c r="P793" i="12"/>
  <c r="O793" i="12"/>
  <c r="K793" i="12"/>
  <c r="J793" i="12"/>
  <c r="S792" i="12"/>
  <c r="T792" i="12" s="1"/>
  <c r="R792" i="12"/>
  <c r="Q792" i="12"/>
  <c r="P792" i="12"/>
  <c r="O792" i="12"/>
  <c r="K792" i="12"/>
  <c r="J792" i="12"/>
  <c r="S791" i="12"/>
  <c r="T791" i="12" s="1"/>
  <c r="R791" i="12"/>
  <c r="Q791" i="12"/>
  <c r="P791" i="12"/>
  <c r="O791" i="12"/>
  <c r="K791" i="12"/>
  <c r="J791" i="12"/>
  <c r="S790" i="12"/>
  <c r="T790" i="12" s="1"/>
  <c r="R790" i="12"/>
  <c r="Q790" i="12"/>
  <c r="P790" i="12"/>
  <c r="O790" i="12"/>
  <c r="K790" i="12"/>
  <c r="J790" i="12"/>
  <c r="S789" i="12"/>
  <c r="T789" i="12" s="1"/>
  <c r="R789" i="12"/>
  <c r="Q789" i="12"/>
  <c r="P789" i="12"/>
  <c r="O789" i="12"/>
  <c r="K789" i="12"/>
  <c r="J789" i="12"/>
  <c r="S788" i="12"/>
  <c r="T788" i="12" s="1"/>
  <c r="R788" i="12"/>
  <c r="Q788" i="12"/>
  <c r="P788" i="12"/>
  <c r="O788" i="12"/>
  <c r="K788" i="12"/>
  <c r="J788" i="12"/>
  <c r="S787" i="12"/>
  <c r="T787" i="12" s="1"/>
  <c r="R787" i="12"/>
  <c r="Q787" i="12"/>
  <c r="P787" i="12"/>
  <c r="O787" i="12"/>
  <c r="K787" i="12"/>
  <c r="J787" i="12"/>
  <c r="S786" i="12"/>
  <c r="T786" i="12" s="1"/>
  <c r="R786" i="12"/>
  <c r="Q786" i="12"/>
  <c r="P786" i="12"/>
  <c r="O786" i="12"/>
  <c r="K786" i="12"/>
  <c r="J786" i="12"/>
  <c r="S785" i="12"/>
  <c r="T785" i="12" s="1"/>
  <c r="R785" i="12"/>
  <c r="Q785" i="12"/>
  <c r="P785" i="12"/>
  <c r="O785" i="12"/>
  <c r="K785" i="12"/>
  <c r="J785" i="12"/>
  <c r="S784" i="12"/>
  <c r="T784" i="12" s="1"/>
  <c r="R784" i="12"/>
  <c r="Q784" i="12"/>
  <c r="P784" i="12"/>
  <c r="O784" i="12"/>
  <c r="K784" i="12"/>
  <c r="J784" i="12"/>
  <c r="S783" i="12"/>
  <c r="T783" i="12" s="1"/>
  <c r="R783" i="12"/>
  <c r="Q783" i="12"/>
  <c r="P783" i="12"/>
  <c r="O783" i="12"/>
  <c r="K783" i="12"/>
  <c r="J783" i="12"/>
  <c r="S782" i="12"/>
  <c r="T782" i="12" s="1"/>
  <c r="R782" i="12"/>
  <c r="Q782" i="12"/>
  <c r="P782" i="12"/>
  <c r="O782" i="12"/>
  <c r="K782" i="12"/>
  <c r="J782" i="12"/>
  <c r="S781" i="12"/>
  <c r="T781" i="12" s="1"/>
  <c r="R781" i="12"/>
  <c r="Q781" i="12"/>
  <c r="P781" i="12"/>
  <c r="O781" i="12"/>
  <c r="K781" i="12"/>
  <c r="J781" i="12"/>
  <c r="S780" i="12"/>
  <c r="T780" i="12" s="1"/>
  <c r="R780" i="12"/>
  <c r="Q780" i="12"/>
  <c r="P780" i="12"/>
  <c r="O780" i="12"/>
  <c r="K780" i="12"/>
  <c r="J780" i="12"/>
  <c r="S779" i="12"/>
  <c r="T779" i="12" s="1"/>
  <c r="R779" i="12"/>
  <c r="Q779" i="12"/>
  <c r="P779" i="12"/>
  <c r="O779" i="12"/>
  <c r="K779" i="12"/>
  <c r="J779" i="12"/>
  <c r="S778" i="12"/>
  <c r="T778" i="12" s="1"/>
  <c r="R778" i="12"/>
  <c r="Q778" i="12"/>
  <c r="P778" i="12"/>
  <c r="O778" i="12"/>
  <c r="K778" i="12"/>
  <c r="J778" i="12"/>
  <c r="S777" i="12"/>
  <c r="T777" i="12" s="1"/>
  <c r="R777" i="12"/>
  <c r="Q777" i="12"/>
  <c r="P777" i="12"/>
  <c r="O777" i="12"/>
  <c r="K777" i="12"/>
  <c r="J777" i="12"/>
  <c r="S776" i="12"/>
  <c r="T776" i="12" s="1"/>
  <c r="R776" i="12"/>
  <c r="Q776" i="12"/>
  <c r="P776" i="12"/>
  <c r="O776" i="12"/>
  <c r="K776" i="12"/>
  <c r="J776" i="12"/>
  <c r="S775" i="12"/>
  <c r="T775" i="12" s="1"/>
  <c r="R775" i="12"/>
  <c r="Q775" i="12"/>
  <c r="P775" i="12"/>
  <c r="O775" i="12"/>
  <c r="K775" i="12"/>
  <c r="J775" i="12"/>
  <c r="S774" i="12"/>
  <c r="T774" i="12" s="1"/>
  <c r="R774" i="12"/>
  <c r="Q774" i="12"/>
  <c r="P774" i="12"/>
  <c r="O774" i="12"/>
  <c r="K774" i="12"/>
  <c r="J774" i="12"/>
  <c r="S773" i="12"/>
  <c r="T773" i="12" s="1"/>
  <c r="R773" i="12"/>
  <c r="Q773" i="12"/>
  <c r="P773" i="12"/>
  <c r="O773" i="12"/>
  <c r="K773" i="12"/>
  <c r="J773" i="12"/>
  <c r="S772" i="12"/>
  <c r="T772" i="12" s="1"/>
  <c r="R772" i="12"/>
  <c r="Q772" i="12"/>
  <c r="P772" i="12"/>
  <c r="O772" i="12"/>
  <c r="K772" i="12"/>
  <c r="J772" i="12"/>
  <c r="S771" i="12"/>
  <c r="T771" i="12" s="1"/>
  <c r="R771" i="12"/>
  <c r="Q771" i="12"/>
  <c r="P771" i="12"/>
  <c r="O771" i="12"/>
  <c r="K771" i="12"/>
  <c r="J771" i="12"/>
  <c r="S770" i="12"/>
  <c r="T770" i="12" s="1"/>
  <c r="R770" i="12"/>
  <c r="Q770" i="12"/>
  <c r="P770" i="12"/>
  <c r="O770" i="12"/>
  <c r="K770" i="12"/>
  <c r="J770" i="12"/>
  <c r="S769" i="12"/>
  <c r="T769" i="12" s="1"/>
  <c r="R769" i="12"/>
  <c r="Q769" i="12"/>
  <c r="P769" i="12"/>
  <c r="O769" i="12"/>
  <c r="K769" i="12"/>
  <c r="J769" i="12"/>
  <c r="S768" i="12"/>
  <c r="T768" i="12" s="1"/>
  <c r="R768" i="12"/>
  <c r="Q768" i="12"/>
  <c r="P768" i="12"/>
  <c r="O768" i="12"/>
  <c r="K768" i="12"/>
  <c r="J768" i="12"/>
  <c r="S767" i="12"/>
  <c r="T767" i="12" s="1"/>
  <c r="R767" i="12"/>
  <c r="Q767" i="12"/>
  <c r="P767" i="12"/>
  <c r="O767" i="12"/>
  <c r="K767" i="12"/>
  <c r="J767" i="12"/>
  <c r="S766" i="12"/>
  <c r="T766" i="12" s="1"/>
  <c r="R766" i="12"/>
  <c r="Q766" i="12"/>
  <c r="P766" i="12"/>
  <c r="O766" i="12"/>
  <c r="K766" i="12"/>
  <c r="J766" i="12"/>
  <c r="S765" i="12"/>
  <c r="T765" i="12" s="1"/>
  <c r="R765" i="12"/>
  <c r="Q765" i="12"/>
  <c r="P765" i="12"/>
  <c r="O765" i="12"/>
  <c r="K765" i="12"/>
  <c r="J765" i="12"/>
  <c r="S764" i="12"/>
  <c r="T764" i="12" s="1"/>
  <c r="R764" i="12"/>
  <c r="Q764" i="12"/>
  <c r="P764" i="12"/>
  <c r="O764" i="12"/>
  <c r="K764" i="12"/>
  <c r="J764" i="12"/>
  <c r="S763" i="12"/>
  <c r="T763" i="12" s="1"/>
  <c r="R763" i="12"/>
  <c r="Q763" i="12"/>
  <c r="P763" i="12"/>
  <c r="O763" i="12"/>
  <c r="K763" i="12"/>
  <c r="J763" i="12"/>
  <c r="S762" i="12"/>
  <c r="T762" i="12" s="1"/>
  <c r="R762" i="12"/>
  <c r="Q762" i="12"/>
  <c r="P762" i="12"/>
  <c r="O762" i="12"/>
  <c r="K762" i="12"/>
  <c r="J762" i="12"/>
  <c r="S761" i="12"/>
  <c r="T761" i="12" s="1"/>
  <c r="R761" i="12"/>
  <c r="Q761" i="12"/>
  <c r="P761" i="12"/>
  <c r="O761" i="12"/>
  <c r="K761" i="12"/>
  <c r="J761" i="12"/>
  <c r="S760" i="12"/>
  <c r="T760" i="12" s="1"/>
  <c r="R760" i="12"/>
  <c r="Q760" i="12"/>
  <c r="P760" i="12"/>
  <c r="O760" i="12"/>
  <c r="K760" i="12"/>
  <c r="J760" i="12"/>
  <c r="S759" i="12"/>
  <c r="T759" i="12" s="1"/>
  <c r="R759" i="12"/>
  <c r="Q759" i="12"/>
  <c r="P759" i="12"/>
  <c r="O759" i="12"/>
  <c r="K759" i="12"/>
  <c r="J759" i="12"/>
  <c r="S758" i="12"/>
  <c r="T758" i="12" s="1"/>
  <c r="R758" i="12"/>
  <c r="Q758" i="12"/>
  <c r="P758" i="12"/>
  <c r="O758" i="12"/>
  <c r="K758" i="12"/>
  <c r="J758" i="12"/>
  <c r="S757" i="12"/>
  <c r="T757" i="12" s="1"/>
  <c r="R757" i="12"/>
  <c r="Q757" i="12"/>
  <c r="P757" i="12"/>
  <c r="O757" i="12"/>
  <c r="K757" i="12"/>
  <c r="J757" i="12"/>
  <c r="S756" i="12"/>
  <c r="T756" i="12" s="1"/>
  <c r="R756" i="12"/>
  <c r="Q756" i="12"/>
  <c r="P756" i="12"/>
  <c r="O756" i="12"/>
  <c r="K756" i="12"/>
  <c r="J756" i="12"/>
  <c r="S755" i="12"/>
  <c r="T755" i="12" s="1"/>
  <c r="R755" i="12"/>
  <c r="Q755" i="12"/>
  <c r="P755" i="12"/>
  <c r="O755" i="12"/>
  <c r="K755" i="12"/>
  <c r="J755" i="12"/>
  <c r="S754" i="12"/>
  <c r="T754" i="12" s="1"/>
  <c r="R754" i="12"/>
  <c r="Q754" i="12"/>
  <c r="P754" i="12"/>
  <c r="O754" i="12"/>
  <c r="K754" i="12"/>
  <c r="J754" i="12"/>
  <c r="S753" i="12"/>
  <c r="T753" i="12" s="1"/>
  <c r="R753" i="12"/>
  <c r="Q753" i="12"/>
  <c r="P753" i="12"/>
  <c r="O753" i="12"/>
  <c r="K753" i="12"/>
  <c r="J753" i="12"/>
  <c r="S752" i="12"/>
  <c r="T752" i="12" s="1"/>
  <c r="R752" i="12"/>
  <c r="Q752" i="12"/>
  <c r="P752" i="12"/>
  <c r="O752" i="12"/>
  <c r="K752" i="12"/>
  <c r="J752" i="12"/>
  <c r="S751" i="12"/>
  <c r="T751" i="12" s="1"/>
  <c r="R751" i="12"/>
  <c r="Q751" i="12"/>
  <c r="P751" i="12"/>
  <c r="O751" i="12"/>
  <c r="K751" i="12"/>
  <c r="J751" i="12"/>
  <c r="S750" i="12"/>
  <c r="T750" i="12" s="1"/>
  <c r="R750" i="12"/>
  <c r="Q750" i="12"/>
  <c r="P750" i="12"/>
  <c r="O750" i="12"/>
  <c r="K750" i="12"/>
  <c r="J750" i="12"/>
  <c r="S749" i="12"/>
  <c r="T749" i="12" s="1"/>
  <c r="R749" i="12"/>
  <c r="Q749" i="12"/>
  <c r="P749" i="12"/>
  <c r="O749" i="12"/>
  <c r="K749" i="12"/>
  <c r="J749" i="12"/>
  <c r="S748" i="12"/>
  <c r="T748" i="12" s="1"/>
  <c r="R748" i="12"/>
  <c r="Q748" i="12"/>
  <c r="P748" i="12"/>
  <c r="O748" i="12"/>
  <c r="K748" i="12"/>
  <c r="J748" i="12"/>
  <c r="S747" i="12"/>
  <c r="T747" i="12" s="1"/>
  <c r="R747" i="12"/>
  <c r="Q747" i="12"/>
  <c r="P747" i="12"/>
  <c r="O747" i="12"/>
  <c r="K747" i="12"/>
  <c r="J747" i="12"/>
  <c r="S746" i="12"/>
  <c r="T746" i="12" s="1"/>
  <c r="R746" i="12"/>
  <c r="Q746" i="12"/>
  <c r="P746" i="12"/>
  <c r="O746" i="12"/>
  <c r="K746" i="12"/>
  <c r="J746" i="12"/>
  <c r="S745" i="12"/>
  <c r="T745" i="12" s="1"/>
  <c r="R745" i="12"/>
  <c r="Q745" i="12"/>
  <c r="P745" i="12"/>
  <c r="O745" i="12"/>
  <c r="K745" i="12"/>
  <c r="J745" i="12"/>
  <c r="S744" i="12"/>
  <c r="T744" i="12" s="1"/>
  <c r="R744" i="12"/>
  <c r="Q744" i="12"/>
  <c r="P744" i="12"/>
  <c r="O744" i="12"/>
  <c r="K744" i="12"/>
  <c r="J744" i="12"/>
  <c r="S743" i="12"/>
  <c r="T743" i="12" s="1"/>
  <c r="R743" i="12"/>
  <c r="Q743" i="12"/>
  <c r="P743" i="12"/>
  <c r="O743" i="12"/>
  <c r="K743" i="12"/>
  <c r="J743" i="12"/>
  <c r="S742" i="12"/>
  <c r="T742" i="12" s="1"/>
  <c r="R742" i="12"/>
  <c r="Q742" i="12"/>
  <c r="P742" i="12"/>
  <c r="O742" i="12"/>
  <c r="K742" i="12"/>
  <c r="J742" i="12"/>
  <c r="S741" i="12"/>
  <c r="T741" i="12" s="1"/>
  <c r="R741" i="12"/>
  <c r="Q741" i="12"/>
  <c r="P741" i="12"/>
  <c r="O741" i="12"/>
  <c r="K741" i="12"/>
  <c r="J741" i="12"/>
  <c r="S740" i="12"/>
  <c r="T740" i="12" s="1"/>
  <c r="R740" i="12"/>
  <c r="Q740" i="12"/>
  <c r="P740" i="12"/>
  <c r="O740" i="12"/>
  <c r="K740" i="12"/>
  <c r="J740" i="12"/>
  <c r="S739" i="12"/>
  <c r="T739" i="12" s="1"/>
  <c r="R739" i="12"/>
  <c r="Q739" i="12"/>
  <c r="P739" i="12"/>
  <c r="O739" i="12"/>
  <c r="K739" i="12"/>
  <c r="J739" i="12"/>
  <c r="S738" i="12"/>
  <c r="T738" i="12" s="1"/>
  <c r="R738" i="12"/>
  <c r="Q738" i="12"/>
  <c r="P738" i="12"/>
  <c r="O738" i="12"/>
  <c r="K738" i="12"/>
  <c r="J738" i="12"/>
  <c r="S737" i="12"/>
  <c r="T737" i="12" s="1"/>
  <c r="R737" i="12"/>
  <c r="Q737" i="12"/>
  <c r="P737" i="12"/>
  <c r="O737" i="12"/>
  <c r="K737" i="12"/>
  <c r="J737" i="12"/>
  <c r="S736" i="12"/>
  <c r="T736" i="12" s="1"/>
  <c r="R736" i="12"/>
  <c r="Q736" i="12"/>
  <c r="P736" i="12"/>
  <c r="O736" i="12"/>
  <c r="K736" i="12"/>
  <c r="J736" i="12"/>
  <c r="S735" i="12"/>
  <c r="T735" i="12" s="1"/>
  <c r="R735" i="12"/>
  <c r="Q735" i="12"/>
  <c r="P735" i="12"/>
  <c r="O735" i="12"/>
  <c r="K735" i="12"/>
  <c r="J735" i="12"/>
  <c r="S734" i="12"/>
  <c r="T734" i="12" s="1"/>
  <c r="R734" i="12"/>
  <c r="Q734" i="12"/>
  <c r="P734" i="12"/>
  <c r="O734" i="12"/>
  <c r="K734" i="12"/>
  <c r="J734" i="12"/>
  <c r="S733" i="12"/>
  <c r="T733" i="12" s="1"/>
  <c r="R733" i="12"/>
  <c r="Q733" i="12"/>
  <c r="P733" i="12"/>
  <c r="O733" i="12"/>
  <c r="K733" i="12"/>
  <c r="J733" i="12"/>
  <c r="S732" i="12"/>
  <c r="T732" i="12" s="1"/>
  <c r="R732" i="12"/>
  <c r="Q732" i="12"/>
  <c r="P732" i="12"/>
  <c r="O732" i="12"/>
  <c r="K732" i="12"/>
  <c r="J732" i="12"/>
  <c r="S731" i="12"/>
  <c r="T731" i="12" s="1"/>
  <c r="R731" i="12"/>
  <c r="Q731" i="12"/>
  <c r="P731" i="12"/>
  <c r="O731" i="12"/>
  <c r="K731" i="12"/>
  <c r="J731" i="12"/>
  <c r="S730" i="12"/>
  <c r="T730" i="12" s="1"/>
  <c r="R730" i="12"/>
  <c r="Q730" i="12"/>
  <c r="P730" i="12"/>
  <c r="O730" i="12"/>
  <c r="K730" i="12"/>
  <c r="J730" i="12"/>
  <c r="S729" i="12"/>
  <c r="T729" i="12" s="1"/>
  <c r="R729" i="12"/>
  <c r="Q729" i="12"/>
  <c r="P729" i="12"/>
  <c r="O729" i="12"/>
  <c r="K729" i="12"/>
  <c r="J729" i="12"/>
  <c r="S728" i="12"/>
  <c r="T728" i="12" s="1"/>
  <c r="R728" i="12"/>
  <c r="Q728" i="12"/>
  <c r="P728" i="12"/>
  <c r="O728" i="12"/>
  <c r="K728" i="12"/>
  <c r="J728" i="12"/>
  <c r="S727" i="12"/>
  <c r="T727" i="12" s="1"/>
  <c r="R727" i="12"/>
  <c r="Q727" i="12"/>
  <c r="P727" i="12"/>
  <c r="O727" i="12"/>
  <c r="K727" i="12"/>
  <c r="J727" i="12"/>
  <c r="S726" i="12"/>
  <c r="T726" i="12" s="1"/>
  <c r="R726" i="12"/>
  <c r="Q726" i="12"/>
  <c r="P726" i="12"/>
  <c r="O726" i="12"/>
  <c r="K726" i="12"/>
  <c r="J726" i="12"/>
  <c r="S725" i="12"/>
  <c r="T725" i="12" s="1"/>
  <c r="R725" i="12"/>
  <c r="Q725" i="12"/>
  <c r="P725" i="12"/>
  <c r="O725" i="12"/>
  <c r="K725" i="12"/>
  <c r="J725" i="12"/>
  <c r="S724" i="12"/>
  <c r="T724" i="12" s="1"/>
  <c r="R724" i="12"/>
  <c r="Q724" i="12"/>
  <c r="P724" i="12"/>
  <c r="O724" i="12"/>
  <c r="K724" i="12"/>
  <c r="J724" i="12"/>
  <c r="S723" i="12"/>
  <c r="T723" i="12" s="1"/>
  <c r="R723" i="12"/>
  <c r="Q723" i="12"/>
  <c r="P723" i="12"/>
  <c r="O723" i="12"/>
  <c r="K723" i="12"/>
  <c r="J723" i="12"/>
  <c r="S722" i="12"/>
  <c r="T722" i="12" s="1"/>
  <c r="R722" i="12"/>
  <c r="Q722" i="12"/>
  <c r="P722" i="12"/>
  <c r="O722" i="12"/>
  <c r="K722" i="12"/>
  <c r="J722" i="12"/>
  <c r="S721" i="12"/>
  <c r="T721" i="12" s="1"/>
  <c r="R721" i="12"/>
  <c r="Q721" i="12"/>
  <c r="P721" i="12"/>
  <c r="O721" i="12"/>
  <c r="K721" i="12"/>
  <c r="J721" i="12"/>
  <c r="S720" i="12"/>
  <c r="T720" i="12" s="1"/>
  <c r="R720" i="12"/>
  <c r="Q720" i="12"/>
  <c r="P720" i="12"/>
  <c r="O720" i="12"/>
  <c r="K720" i="12"/>
  <c r="J720" i="12"/>
  <c r="S719" i="12"/>
  <c r="T719" i="12" s="1"/>
  <c r="R719" i="12"/>
  <c r="Q719" i="12"/>
  <c r="P719" i="12"/>
  <c r="O719" i="12"/>
  <c r="K719" i="12"/>
  <c r="J719" i="12"/>
  <c r="S718" i="12"/>
  <c r="T718" i="12" s="1"/>
  <c r="R718" i="12"/>
  <c r="Q718" i="12"/>
  <c r="P718" i="12"/>
  <c r="O718" i="12"/>
  <c r="K718" i="12"/>
  <c r="J718" i="12"/>
  <c r="S717" i="12"/>
  <c r="T717" i="12" s="1"/>
  <c r="R717" i="12"/>
  <c r="Q717" i="12"/>
  <c r="P717" i="12"/>
  <c r="O717" i="12"/>
  <c r="K717" i="12"/>
  <c r="J717" i="12"/>
  <c r="S716" i="12"/>
  <c r="T716" i="12" s="1"/>
  <c r="R716" i="12"/>
  <c r="Q716" i="12"/>
  <c r="P716" i="12"/>
  <c r="O716" i="12"/>
  <c r="K716" i="12"/>
  <c r="J716" i="12"/>
  <c r="S715" i="12"/>
  <c r="T715" i="12" s="1"/>
  <c r="R715" i="12"/>
  <c r="Q715" i="12"/>
  <c r="P715" i="12"/>
  <c r="O715" i="12"/>
  <c r="K715" i="12"/>
  <c r="J715" i="12"/>
  <c r="S714" i="12"/>
  <c r="T714" i="12" s="1"/>
  <c r="R714" i="12"/>
  <c r="Q714" i="12"/>
  <c r="P714" i="12"/>
  <c r="O714" i="12"/>
  <c r="K714" i="12"/>
  <c r="J714" i="12"/>
  <c r="S713" i="12"/>
  <c r="T713" i="12" s="1"/>
  <c r="R713" i="12"/>
  <c r="Q713" i="12"/>
  <c r="P713" i="12"/>
  <c r="O713" i="12"/>
  <c r="K713" i="12"/>
  <c r="J713" i="12"/>
  <c r="S712" i="12"/>
  <c r="T712" i="12" s="1"/>
  <c r="R712" i="12"/>
  <c r="Q712" i="12"/>
  <c r="P712" i="12"/>
  <c r="O712" i="12"/>
  <c r="K712" i="12"/>
  <c r="J712" i="12"/>
  <c r="S711" i="12"/>
  <c r="T711" i="12" s="1"/>
  <c r="R711" i="12"/>
  <c r="Q711" i="12"/>
  <c r="P711" i="12"/>
  <c r="O711" i="12"/>
  <c r="K711" i="12"/>
  <c r="J711" i="12"/>
  <c r="S710" i="12"/>
  <c r="T710" i="12" s="1"/>
  <c r="R710" i="12"/>
  <c r="Q710" i="12"/>
  <c r="P710" i="12"/>
  <c r="O710" i="12"/>
  <c r="K710" i="12"/>
  <c r="J710" i="12"/>
  <c r="S709" i="12"/>
  <c r="T709" i="12" s="1"/>
  <c r="R709" i="12"/>
  <c r="Q709" i="12"/>
  <c r="P709" i="12"/>
  <c r="O709" i="12"/>
  <c r="K709" i="12"/>
  <c r="J709" i="12"/>
  <c r="S708" i="12"/>
  <c r="T708" i="12" s="1"/>
  <c r="R708" i="12"/>
  <c r="Q708" i="12"/>
  <c r="P708" i="12"/>
  <c r="O708" i="12"/>
  <c r="K708" i="12"/>
  <c r="J708" i="12"/>
  <c r="S707" i="12"/>
  <c r="T707" i="12" s="1"/>
  <c r="R707" i="12"/>
  <c r="Q707" i="12"/>
  <c r="P707" i="12"/>
  <c r="O707" i="12"/>
  <c r="K707" i="12"/>
  <c r="J707" i="12"/>
  <c r="S706" i="12"/>
  <c r="T706" i="12" s="1"/>
  <c r="R706" i="12"/>
  <c r="Q706" i="12"/>
  <c r="P706" i="12"/>
  <c r="O706" i="12"/>
  <c r="K706" i="12"/>
  <c r="J706" i="12"/>
  <c r="S705" i="12"/>
  <c r="T705" i="12" s="1"/>
  <c r="R705" i="12"/>
  <c r="Q705" i="12"/>
  <c r="P705" i="12"/>
  <c r="O705" i="12"/>
  <c r="K705" i="12"/>
  <c r="J705" i="12"/>
  <c r="S704" i="12"/>
  <c r="T704" i="12" s="1"/>
  <c r="R704" i="12"/>
  <c r="Q704" i="12"/>
  <c r="P704" i="12"/>
  <c r="O704" i="12"/>
  <c r="K704" i="12"/>
  <c r="J704" i="12"/>
  <c r="S703" i="12"/>
  <c r="T703" i="12" s="1"/>
  <c r="R703" i="12"/>
  <c r="Q703" i="12"/>
  <c r="P703" i="12"/>
  <c r="O703" i="12"/>
  <c r="K703" i="12"/>
  <c r="J703" i="12"/>
  <c r="S702" i="12"/>
  <c r="T702" i="12" s="1"/>
  <c r="R702" i="12"/>
  <c r="Q702" i="12"/>
  <c r="P702" i="12"/>
  <c r="O702" i="12"/>
  <c r="K702" i="12"/>
  <c r="J702" i="12"/>
  <c r="S701" i="12"/>
  <c r="T701" i="12" s="1"/>
  <c r="R701" i="12"/>
  <c r="Q701" i="12"/>
  <c r="P701" i="12"/>
  <c r="O701" i="12"/>
  <c r="K701" i="12"/>
  <c r="J701" i="12"/>
  <c r="S700" i="12"/>
  <c r="T700" i="12" s="1"/>
  <c r="R700" i="12"/>
  <c r="Q700" i="12"/>
  <c r="P700" i="12"/>
  <c r="O700" i="12"/>
  <c r="K700" i="12"/>
  <c r="J700" i="12"/>
  <c r="S699" i="12"/>
  <c r="T699" i="12" s="1"/>
  <c r="R699" i="12"/>
  <c r="Q699" i="12"/>
  <c r="P699" i="12"/>
  <c r="O699" i="12"/>
  <c r="K699" i="12"/>
  <c r="J699" i="12"/>
  <c r="S698" i="12"/>
  <c r="T698" i="12" s="1"/>
  <c r="R698" i="12"/>
  <c r="Q698" i="12"/>
  <c r="P698" i="12"/>
  <c r="O698" i="12"/>
  <c r="K698" i="12"/>
  <c r="J698" i="12"/>
  <c r="S697" i="12"/>
  <c r="T697" i="12" s="1"/>
  <c r="R697" i="12"/>
  <c r="Q697" i="12"/>
  <c r="P697" i="12"/>
  <c r="O697" i="12"/>
  <c r="K697" i="12"/>
  <c r="J697" i="12"/>
  <c r="S696" i="12"/>
  <c r="T696" i="12" s="1"/>
  <c r="R696" i="12"/>
  <c r="Q696" i="12"/>
  <c r="P696" i="12"/>
  <c r="O696" i="12"/>
  <c r="K696" i="12"/>
  <c r="J696" i="12"/>
  <c r="S695" i="12"/>
  <c r="T695" i="12" s="1"/>
  <c r="R695" i="12"/>
  <c r="Q695" i="12"/>
  <c r="P695" i="12"/>
  <c r="O695" i="12"/>
  <c r="K695" i="12"/>
  <c r="J695" i="12"/>
  <c r="S694" i="12"/>
  <c r="T694" i="12" s="1"/>
  <c r="R694" i="12"/>
  <c r="Q694" i="12"/>
  <c r="P694" i="12"/>
  <c r="O694" i="12"/>
  <c r="K694" i="12"/>
  <c r="J694" i="12"/>
  <c r="S693" i="12"/>
  <c r="T693" i="12" s="1"/>
  <c r="R693" i="12"/>
  <c r="Q693" i="12"/>
  <c r="P693" i="12"/>
  <c r="O693" i="12"/>
  <c r="K693" i="12"/>
  <c r="J693" i="12"/>
  <c r="S692" i="12"/>
  <c r="T692" i="12" s="1"/>
  <c r="R692" i="12"/>
  <c r="Q692" i="12"/>
  <c r="P692" i="12"/>
  <c r="O692" i="12"/>
  <c r="K692" i="12"/>
  <c r="J692" i="12"/>
  <c r="S691" i="12"/>
  <c r="T691" i="12" s="1"/>
  <c r="R691" i="12"/>
  <c r="Q691" i="12"/>
  <c r="P691" i="12"/>
  <c r="O691" i="12"/>
  <c r="K691" i="12"/>
  <c r="J691" i="12"/>
  <c r="S690" i="12"/>
  <c r="T690" i="12" s="1"/>
  <c r="R690" i="12"/>
  <c r="Q690" i="12"/>
  <c r="P690" i="12"/>
  <c r="O690" i="12"/>
  <c r="K690" i="12"/>
  <c r="J690" i="12"/>
  <c r="S689" i="12"/>
  <c r="T689" i="12" s="1"/>
  <c r="R689" i="12"/>
  <c r="Q689" i="12"/>
  <c r="P689" i="12"/>
  <c r="O689" i="12"/>
  <c r="K689" i="12"/>
  <c r="J689" i="12"/>
  <c r="S688" i="12"/>
  <c r="T688" i="12" s="1"/>
  <c r="R688" i="12"/>
  <c r="Q688" i="12"/>
  <c r="P688" i="12"/>
  <c r="O688" i="12"/>
  <c r="K688" i="12"/>
  <c r="J688" i="12"/>
  <c r="S687" i="12"/>
  <c r="T687" i="12" s="1"/>
  <c r="R687" i="12"/>
  <c r="Q687" i="12"/>
  <c r="P687" i="12"/>
  <c r="O687" i="12"/>
  <c r="K687" i="12"/>
  <c r="J687" i="12"/>
  <c r="S686" i="12"/>
  <c r="T686" i="12" s="1"/>
  <c r="R686" i="12"/>
  <c r="Q686" i="12"/>
  <c r="P686" i="12"/>
  <c r="O686" i="12"/>
  <c r="K686" i="12"/>
  <c r="J686" i="12"/>
  <c r="S685" i="12"/>
  <c r="T685" i="12" s="1"/>
  <c r="R685" i="12"/>
  <c r="Q685" i="12"/>
  <c r="P685" i="12"/>
  <c r="O685" i="12"/>
  <c r="K685" i="12"/>
  <c r="J685" i="12"/>
  <c r="S684" i="12"/>
  <c r="T684" i="12" s="1"/>
  <c r="R684" i="12"/>
  <c r="Q684" i="12"/>
  <c r="P684" i="12"/>
  <c r="O684" i="12"/>
  <c r="K684" i="12"/>
  <c r="J684" i="12"/>
  <c r="S683" i="12"/>
  <c r="T683" i="12" s="1"/>
  <c r="R683" i="12"/>
  <c r="Q683" i="12"/>
  <c r="P683" i="12"/>
  <c r="O683" i="12"/>
  <c r="K683" i="12"/>
  <c r="J683" i="12"/>
  <c r="S682" i="12"/>
  <c r="T682" i="12" s="1"/>
  <c r="R682" i="12"/>
  <c r="Q682" i="12"/>
  <c r="P682" i="12"/>
  <c r="O682" i="12"/>
  <c r="K682" i="12"/>
  <c r="J682" i="12"/>
  <c r="S681" i="12"/>
  <c r="T681" i="12" s="1"/>
  <c r="R681" i="12"/>
  <c r="Q681" i="12"/>
  <c r="P681" i="12"/>
  <c r="O681" i="12"/>
  <c r="K681" i="12"/>
  <c r="J681" i="12"/>
  <c r="S680" i="12"/>
  <c r="T680" i="12" s="1"/>
  <c r="R680" i="12"/>
  <c r="Q680" i="12"/>
  <c r="P680" i="12"/>
  <c r="O680" i="12"/>
  <c r="K680" i="12"/>
  <c r="J680" i="12"/>
  <c r="S679" i="12"/>
  <c r="T679" i="12" s="1"/>
  <c r="R679" i="12"/>
  <c r="Q679" i="12"/>
  <c r="P679" i="12"/>
  <c r="O679" i="12"/>
  <c r="K679" i="12"/>
  <c r="J679" i="12"/>
  <c r="S678" i="12"/>
  <c r="T678" i="12" s="1"/>
  <c r="R678" i="12"/>
  <c r="Q678" i="12"/>
  <c r="P678" i="12"/>
  <c r="O678" i="12"/>
  <c r="K678" i="12"/>
  <c r="J678" i="12"/>
  <c r="S677" i="12"/>
  <c r="T677" i="12" s="1"/>
  <c r="R677" i="12"/>
  <c r="Q677" i="12"/>
  <c r="P677" i="12"/>
  <c r="O677" i="12"/>
  <c r="K677" i="12"/>
  <c r="J677" i="12"/>
  <c r="S676" i="12"/>
  <c r="T676" i="12" s="1"/>
  <c r="R676" i="12"/>
  <c r="Q676" i="12"/>
  <c r="P676" i="12"/>
  <c r="O676" i="12"/>
  <c r="K676" i="12"/>
  <c r="J676" i="12"/>
  <c r="S675" i="12"/>
  <c r="T675" i="12" s="1"/>
  <c r="R675" i="12"/>
  <c r="Q675" i="12"/>
  <c r="P675" i="12"/>
  <c r="O675" i="12"/>
  <c r="K675" i="12"/>
  <c r="J675" i="12"/>
  <c r="S674" i="12"/>
  <c r="T674" i="12" s="1"/>
  <c r="R674" i="12"/>
  <c r="Q674" i="12"/>
  <c r="P674" i="12"/>
  <c r="O674" i="12"/>
  <c r="K674" i="12"/>
  <c r="J674" i="12"/>
  <c r="S673" i="12"/>
  <c r="T673" i="12" s="1"/>
  <c r="R673" i="12"/>
  <c r="Q673" i="12"/>
  <c r="P673" i="12"/>
  <c r="O673" i="12"/>
  <c r="K673" i="12"/>
  <c r="J673" i="12"/>
  <c r="S672" i="12"/>
  <c r="T672" i="12" s="1"/>
  <c r="R672" i="12"/>
  <c r="Q672" i="12"/>
  <c r="P672" i="12"/>
  <c r="O672" i="12"/>
  <c r="K672" i="12"/>
  <c r="J672" i="12"/>
  <c r="S671" i="12"/>
  <c r="T671" i="12" s="1"/>
  <c r="R671" i="12"/>
  <c r="Q671" i="12"/>
  <c r="P671" i="12"/>
  <c r="O671" i="12"/>
  <c r="K671" i="12"/>
  <c r="J671" i="12"/>
  <c r="S670" i="12"/>
  <c r="T670" i="12" s="1"/>
  <c r="R670" i="12"/>
  <c r="Q670" i="12"/>
  <c r="P670" i="12"/>
  <c r="O670" i="12"/>
  <c r="K670" i="12"/>
  <c r="J670" i="12"/>
  <c r="S669" i="12"/>
  <c r="T669" i="12" s="1"/>
  <c r="R669" i="12"/>
  <c r="Q669" i="12"/>
  <c r="P669" i="12"/>
  <c r="O669" i="12"/>
  <c r="K669" i="12"/>
  <c r="J669" i="12"/>
  <c r="S668" i="12"/>
  <c r="T668" i="12" s="1"/>
  <c r="R668" i="12"/>
  <c r="Q668" i="12"/>
  <c r="P668" i="12"/>
  <c r="O668" i="12"/>
  <c r="K668" i="12"/>
  <c r="J668" i="12"/>
  <c r="S667" i="12"/>
  <c r="T667" i="12" s="1"/>
  <c r="R667" i="12"/>
  <c r="Q667" i="12"/>
  <c r="P667" i="12"/>
  <c r="O667" i="12"/>
  <c r="K667" i="12"/>
  <c r="J667" i="12"/>
  <c r="S666" i="12"/>
  <c r="T666" i="12" s="1"/>
  <c r="R666" i="12"/>
  <c r="Q666" i="12"/>
  <c r="P666" i="12"/>
  <c r="O666" i="12"/>
  <c r="K666" i="12"/>
  <c r="J666" i="12"/>
  <c r="S665" i="12"/>
  <c r="T665" i="12" s="1"/>
  <c r="R665" i="12"/>
  <c r="Q665" i="12"/>
  <c r="P665" i="12"/>
  <c r="O665" i="12"/>
  <c r="K665" i="12"/>
  <c r="J665" i="12"/>
  <c r="S664" i="12"/>
  <c r="T664" i="12" s="1"/>
  <c r="R664" i="12"/>
  <c r="Q664" i="12"/>
  <c r="P664" i="12"/>
  <c r="O664" i="12"/>
  <c r="K664" i="12"/>
  <c r="J664" i="12"/>
  <c r="S663" i="12"/>
  <c r="T663" i="12" s="1"/>
  <c r="R663" i="12"/>
  <c r="Q663" i="12"/>
  <c r="P663" i="12"/>
  <c r="O663" i="12"/>
  <c r="K663" i="12"/>
  <c r="J663" i="12"/>
  <c r="S662" i="12"/>
  <c r="T662" i="12" s="1"/>
  <c r="R662" i="12"/>
  <c r="Q662" i="12"/>
  <c r="P662" i="12"/>
  <c r="O662" i="12"/>
  <c r="K662" i="12"/>
  <c r="J662" i="12"/>
  <c r="S661" i="12"/>
  <c r="T661" i="12" s="1"/>
  <c r="R661" i="12"/>
  <c r="Q661" i="12"/>
  <c r="P661" i="12"/>
  <c r="O661" i="12"/>
  <c r="K661" i="12"/>
  <c r="J661" i="12"/>
  <c r="S660" i="12"/>
  <c r="T660" i="12" s="1"/>
  <c r="R660" i="12"/>
  <c r="Q660" i="12"/>
  <c r="P660" i="12"/>
  <c r="O660" i="12"/>
  <c r="K660" i="12"/>
  <c r="J660" i="12"/>
  <c r="S659" i="12"/>
  <c r="T659" i="12" s="1"/>
  <c r="R659" i="12"/>
  <c r="Q659" i="12"/>
  <c r="P659" i="12"/>
  <c r="O659" i="12"/>
  <c r="K659" i="12"/>
  <c r="J659" i="12"/>
  <c r="S658" i="12"/>
  <c r="T658" i="12" s="1"/>
  <c r="R658" i="12"/>
  <c r="Q658" i="12"/>
  <c r="P658" i="12"/>
  <c r="O658" i="12"/>
  <c r="K658" i="12"/>
  <c r="J658" i="12"/>
  <c r="S657" i="12"/>
  <c r="T657" i="12" s="1"/>
  <c r="R657" i="12"/>
  <c r="Q657" i="12"/>
  <c r="P657" i="12"/>
  <c r="O657" i="12"/>
  <c r="K657" i="12"/>
  <c r="J657" i="12"/>
  <c r="S656" i="12"/>
  <c r="T656" i="12" s="1"/>
  <c r="R656" i="12"/>
  <c r="Q656" i="12"/>
  <c r="P656" i="12"/>
  <c r="O656" i="12"/>
  <c r="K656" i="12"/>
  <c r="J656" i="12"/>
  <c r="S655" i="12"/>
  <c r="T655" i="12" s="1"/>
  <c r="R655" i="12"/>
  <c r="Q655" i="12"/>
  <c r="P655" i="12"/>
  <c r="O655" i="12"/>
  <c r="K655" i="12"/>
  <c r="J655" i="12"/>
  <c r="S654" i="12"/>
  <c r="T654" i="12" s="1"/>
  <c r="R654" i="12"/>
  <c r="Q654" i="12"/>
  <c r="P654" i="12"/>
  <c r="O654" i="12"/>
  <c r="K654" i="12"/>
  <c r="J654" i="12"/>
  <c r="S653" i="12"/>
  <c r="T653" i="12" s="1"/>
  <c r="R653" i="12"/>
  <c r="Q653" i="12"/>
  <c r="P653" i="12"/>
  <c r="O653" i="12"/>
  <c r="K653" i="12"/>
  <c r="J653" i="12"/>
  <c r="S652" i="12"/>
  <c r="T652" i="12" s="1"/>
  <c r="R652" i="12"/>
  <c r="Q652" i="12"/>
  <c r="P652" i="12"/>
  <c r="O652" i="12"/>
  <c r="K652" i="12"/>
  <c r="J652" i="12"/>
  <c r="S651" i="12"/>
  <c r="T651" i="12" s="1"/>
  <c r="R651" i="12"/>
  <c r="Q651" i="12"/>
  <c r="P651" i="12"/>
  <c r="O651" i="12"/>
  <c r="K651" i="12"/>
  <c r="J651" i="12"/>
  <c r="S650" i="12"/>
  <c r="T650" i="12" s="1"/>
  <c r="R650" i="12"/>
  <c r="Q650" i="12"/>
  <c r="P650" i="12"/>
  <c r="O650" i="12"/>
  <c r="K650" i="12"/>
  <c r="J650" i="12"/>
  <c r="S649" i="12"/>
  <c r="T649" i="12" s="1"/>
  <c r="R649" i="12"/>
  <c r="Q649" i="12"/>
  <c r="P649" i="12"/>
  <c r="O649" i="12"/>
  <c r="K649" i="12"/>
  <c r="J649" i="12"/>
  <c r="S648" i="12"/>
  <c r="T648" i="12" s="1"/>
  <c r="R648" i="12"/>
  <c r="Q648" i="12"/>
  <c r="P648" i="12"/>
  <c r="O648" i="12"/>
  <c r="K648" i="12"/>
  <c r="J648" i="12"/>
  <c r="S647" i="12"/>
  <c r="T647" i="12" s="1"/>
  <c r="R647" i="12"/>
  <c r="Q647" i="12"/>
  <c r="P647" i="12"/>
  <c r="O647" i="12"/>
  <c r="K647" i="12"/>
  <c r="J647" i="12"/>
  <c r="S646" i="12"/>
  <c r="T646" i="12" s="1"/>
  <c r="R646" i="12"/>
  <c r="Q646" i="12"/>
  <c r="P646" i="12"/>
  <c r="O646" i="12"/>
  <c r="K646" i="12"/>
  <c r="J646" i="12"/>
  <c r="S645" i="12"/>
  <c r="T645" i="12" s="1"/>
  <c r="R645" i="12"/>
  <c r="Q645" i="12"/>
  <c r="P645" i="12"/>
  <c r="O645" i="12"/>
  <c r="K645" i="12"/>
  <c r="J645" i="12"/>
  <c r="S644" i="12"/>
  <c r="T644" i="12" s="1"/>
  <c r="R644" i="12"/>
  <c r="Q644" i="12"/>
  <c r="P644" i="12"/>
  <c r="O644" i="12"/>
  <c r="K644" i="12"/>
  <c r="J644" i="12"/>
  <c r="S643" i="12"/>
  <c r="T643" i="12" s="1"/>
  <c r="R643" i="12"/>
  <c r="Q643" i="12"/>
  <c r="P643" i="12"/>
  <c r="O643" i="12"/>
  <c r="K643" i="12"/>
  <c r="J643" i="12"/>
  <c r="S642" i="12"/>
  <c r="T642" i="12" s="1"/>
  <c r="R642" i="12"/>
  <c r="Q642" i="12"/>
  <c r="P642" i="12"/>
  <c r="O642" i="12"/>
  <c r="K642" i="12"/>
  <c r="J642" i="12"/>
  <c r="S641" i="12"/>
  <c r="T641" i="12" s="1"/>
  <c r="R641" i="12"/>
  <c r="Q641" i="12"/>
  <c r="P641" i="12"/>
  <c r="O641" i="12"/>
  <c r="K641" i="12"/>
  <c r="J641" i="12"/>
  <c r="S640" i="12"/>
  <c r="T640" i="12" s="1"/>
  <c r="R640" i="12"/>
  <c r="Q640" i="12"/>
  <c r="P640" i="12"/>
  <c r="O640" i="12"/>
  <c r="K640" i="12"/>
  <c r="J640" i="12"/>
  <c r="S639" i="12"/>
  <c r="T639" i="12" s="1"/>
  <c r="R639" i="12"/>
  <c r="Q639" i="12"/>
  <c r="P639" i="12"/>
  <c r="O639" i="12"/>
  <c r="K639" i="12"/>
  <c r="J639" i="12"/>
  <c r="S638" i="12"/>
  <c r="T638" i="12" s="1"/>
  <c r="R638" i="12"/>
  <c r="Q638" i="12"/>
  <c r="P638" i="12"/>
  <c r="O638" i="12"/>
  <c r="K638" i="12"/>
  <c r="J638" i="12"/>
  <c r="S637" i="12"/>
  <c r="T637" i="12" s="1"/>
  <c r="R637" i="12"/>
  <c r="Q637" i="12"/>
  <c r="P637" i="12"/>
  <c r="O637" i="12"/>
  <c r="K637" i="12"/>
  <c r="J637" i="12"/>
  <c r="S636" i="12"/>
  <c r="T636" i="12" s="1"/>
  <c r="R636" i="12"/>
  <c r="Q636" i="12"/>
  <c r="P636" i="12"/>
  <c r="O636" i="12"/>
  <c r="K636" i="12"/>
  <c r="J636" i="12"/>
  <c r="S635" i="12"/>
  <c r="T635" i="12" s="1"/>
  <c r="R635" i="12"/>
  <c r="Q635" i="12"/>
  <c r="P635" i="12"/>
  <c r="O635" i="12"/>
  <c r="K635" i="12"/>
  <c r="J635" i="12"/>
  <c r="S634" i="12"/>
  <c r="T634" i="12" s="1"/>
  <c r="R634" i="12"/>
  <c r="Q634" i="12"/>
  <c r="P634" i="12"/>
  <c r="O634" i="12"/>
  <c r="K634" i="12"/>
  <c r="J634" i="12"/>
  <c r="S633" i="12"/>
  <c r="T633" i="12" s="1"/>
  <c r="R633" i="12"/>
  <c r="Q633" i="12"/>
  <c r="P633" i="12"/>
  <c r="O633" i="12"/>
  <c r="K633" i="12"/>
  <c r="J633" i="12"/>
  <c r="S632" i="12"/>
  <c r="T632" i="12" s="1"/>
  <c r="R632" i="12"/>
  <c r="Q632" i="12"/>
  <c r="P632" i="12"/>
  <c r="O632" i="12"/>
  <c r="K632" i="12"/>
  <c r="J632" i="12"/>
  <c r="S631" i="12"/>
  <c r="T631" i="12" s="1"/>
  <c r="R631" i="12"/>
  <c r="Q631" i="12"/>
  <c r="P631" i="12"/>
  <c r="O631" i="12"/>
  <c r="K631" i="12"/>
  <c r="J631" i="12"/>
  <c r="S630" i="12"/>
  <c r="T630" i="12" s="1"/>
  <c r="R630" i="12"/>
  <c r="Q630" i="12"/>
  <c r="P630" i="12"/>
  <c r="O630" i="12"/>
  <c r="K630" i="12"/>
  <c r="J630" i="12"/>
  <c r="S629" i="12"/>
  <c r="T629" i="12" s="1"/>
  <c r="R629" i="12"/>
  <c r="Q629" i="12"/>
  <c r="P629" i="12"/>
  <c r="O629" i="12"/>
  <c r="K629" i="12"/>
  <c r="J629" i="12"/>
  <c r="S628" i="12"/>
  <c r="T628" i="12" s="1"/>
  <c r="R628" i="12"/>
  <c r="Q628" i="12"/>
  <c r="P628" i="12"/>
  <c r="O628" i="12"/>
  <c r="K628" i="12"/>
  <c r="J628" i="12"/>
  <c r="S627" i="12"/>
  <c r="T627" i="12" s="1"/>
  <c r="R627" i="12"/>
  <c r="Q627" i="12"/>
  <c r="P627" i="12"/>
  <c r="O627" i="12"/>
  <c r="K627" i="12"/>
  <c r="J627" i="12"/>
  <c r="S626" i="12"/>
  <c r="T626" i="12" s="1"/>
  <c r="R626" i="12"/>
  <c r="Q626" i="12"/>
  <c r="P626" i="12"/>
  <c r="O626" i="12"/>
  <c r="K626" i="12"/>
  <c r="J626" i="12"/>
  <c r="S625" i="12"/>
  <c r="T625" i="12" s="1"/>
  <c r="R625" i="12"/>
  <c r="Q625" i="12"/>
  <c r="P625" i="12"/>
  <c r="O625" i="12"/>
  <c r="K625" i="12"/>
  <c r="J625" i="12"/>
  <c r="S624" i="12"/>
  <c r="T624" i="12" s="1"/>
  <c r="R624" i="12"/>
  <c r="Q624" i="12"/>
  <c r="P624" i="12"/>
  <c r="O624" i="12"/>
  <c r="K624" i="12"/>
  <c r="J624" i="12"/>
  <c r="S623" i="12"/>
  <c r="T623" i="12" s="1"/>
  <c r="R623" i="12"/>
  <c r="Q623" i="12"/>
  <c r="P623" i="12"/>
  <c r="O623" i="12"/>
  <c r="K623" i="12"/>
  <c r="J623" i="12"/>
  <c r="S622" i="12"/>
  <c r="T622" i="12" s="1"/>
  <c r="R622" i="12"/>
  <c r="Q622" i="12"/>
  <c r="P622" i="12"/>
  <c r="O622" i="12"/>
  <c r="K622" i="12"/>
  <c r="J622" i="12"/>
  <c r="S621" i="12"/>
  <c r="T621" i="12" s="1"/>
  <c r="R621" i="12"/>
  <c r="Q621" i="12"/>
  <c r="P621" i="12"/>
  <c r="O621" i="12"/>
  <c r="K621" i="12"/>
  <c r="J621" i="12"/>
  <c r="S620" i="12"/>
  <c r="T620" i="12" s="1"/>
  <c r="R620" i="12"/>
  <c r="Q620" i="12"/>
  <c r="P620" i="12"/>
  <c r="O620" i="12"/>
  <c r="K620" i="12"/>
  <c r="J620" i="12"/>
  <c r="S619" i="12"/>
  <c r="T619" i="12" s="1"/>
  <c r="R619" i="12"/>
  <c r="Q619" i="12"/>
  <c r="P619" i="12"/>
  <c r="O619" i="12"/>
  <c r="K619" i="12"/>
  <c r="J619" i="12"/>
  <c r="S618" i="12"/>
  <c r="T618" i="12" s="1"/>
  <c r="R618" i="12"/>
  <c r="Q618" i="12"/>
  <c r="P618" i="12"/>
  <c r="O618" i="12"/>
  <c r="K618" i="12"/>
  <c r="J618" i="12"/>
  <c r="S617" i="12"/>
  <c r="T617" i="12" s="1"/>
  <c r="R617" i="12"/>
  <c r="Q617" i="12"/>
  <c r="P617" i="12"/>
  <c r="O617" i="12"/>
  <c r="K617" i="12"/>
  <c r="J617" i="12"/>
  <c r="S616" i="12"/>
  <c r="T616" i="12" s="1"/>
  <c r="R616" i="12"/>
  <c r="Q616" i="12"/>
  <c r="P616" i="12"/>
  <c r="O616" i="12"/>
  <c r="K616" i="12"/>
  <c r="J616" i="12"/>
  <c r="S615" i="12"/>
  <c r="T615" i="12" s="1"/>
  <c r="R615" i="12"/>
  <c r="Q615" i="12"/>
  <c r="P615" i="12"/>
  <c r="O615" i="12"/>
  <c r="K615" i="12"/>
  <c r="J615" i="12"/>
  <c r="S614" i="12"/>
  <c r="T614" i="12" s="1"/>
  <c r="R614" i="12"/>
  <c r="Q614" i="12"/>
  <c r="P614" i="12"/>
  <c r="O614" i="12"/>
  <c r="K614" i="12"/>
  <c r="J614" i="12"/>
  <c r="S613" i="12"/>
  <c r="T613" i="12" s="1"/>
  <c r="R613" i="12"/>
  <c r="Q613" i="12"/>
  <c r="P613" i="12"/>
  <c r="O613" i="12"/>
  <c r="K613" i="12"/>
  <c r="J613" i="12"/>
  <c r="S612" i="12"/>
  <c r="T612" i="12" s="1"/>
  <c r="R612" i="12"/>
  <c r="Q612" i="12"/>
  <c r="P612" i="12"/>
  <c r="O612" i="12"/>
  <c r="K612" i="12"/>
  <c r="J612" i="12"/>
  <c r="S611" i="12"/>
  <c r="T611" i="12" s="1"/>
  <c r="R611" i="12"/>
  <c r="Q611" i="12"/>
  <c r="P611" i="12"/>
  <c r="O611" i="12"/>
  <c r="K611" i="12"/>
  <c r="J611" i="12"/>
  <c r="S610" i="12"/>
  <c r="T610" i="12" s="1"/>
  <c r="R610" i="12"/>
  <c r="Q610" i="12"/>
  <c r="P610" i="12"/>
  <c r="O610" i="12"/>
  <c r="K610" i="12"/>
  <c r="J610" i="12"/>
  <c r="S609" i="12"/>
  <c r="T609" i="12" s="1"/>
  <c r="R609" i="12"/>
  <c r="Q609" i="12"/>
  <c r="P609" i="12"/>
  <c r="O609" i="12"/>
  <c r="K609" i="12"/>
  <c r="J609" i="12"/>
  <c r="S608" i="12"/>
  <c r="T608" i="12" s="1"/>
  <c r="R608" i="12"/>
  <c r="Q608" i="12"/>
  <c r="P608" i="12"/>
  <c r="O608" i="12"/>
  <c r="K608" i="12"/>
  <c r="J608" i="12"/>
  <c r="S607" i="12"/>
  <c r="T607" i="12" s="1"/>
  <c r="R607" i="12"/>
  <c r="Q607" i="12"/>
  <c r="P607" i="12"/>
  <c r="O607" i="12"/>
  <c r="K607" i="12"/>
  <c r="J607" i="12"/>
  <c r="S606" i="12"/>
  <c r="T606" i="12" s="1"/>
  <c r="R606" i="12"/>
  <c r="Q606" i="12"/>
  <c r="P606" i="12"/>
  <c r="O606" i="12"/>
  <c r="K606" i="12"/>
  <c r="J606" i="12"/>
  <c r="S605" i="12"/>
  <c r="T605" i="12" s="1"/>
  <c r="R605" i="12"/>
  <c r="Q605" i="12"/>
  <c r="P605" i="12"/>
  <c r="O605" i="12"/>
  <c r="K605" i="12"/>
  <c r="J605" i="12"/>
  <c r="S604" i="12"/>
  <c r="T604" i="12" s="1"/>
  <c r="R604" i="12"/>
  <c r="Q604" i="12"/>
  <c r="P604" i="12"/>
  <c r="O604" i="12"/>
  <c r="K604" i="12"/>
  <c r="J604" i="12"/>
  <c r="S603" i="12"/>
  <c r="T603" i="12" s="1"/>
  <c r="R603" i="12"/>
  <c r="Q603" i="12"/>
  <c r="P603" i="12"/>
  <c r="O603" i="12"/>
  <c r="K603" i="12"/>
  <c r="J603" i="12"/>
  <c r="S602" i="12"/>
  <c r="T602" i="12" s="1"/>
  <c r="R602" i="12"/>
  <c r="Q602" i="12"/>
  <c r="P602" i="12"/>
  <c r="O602" i="12"/>
  <c r="K602" i="12"/>
  <c r="J602" i="12"/>
  <c r="S601" i="12"/>
  <c r="T601" i="12" s="1"/>
  <c r="R601" i="12"/>
  <c r="Q601" i="12"/>
  <c r="P601" i="12"/>
  <c r="O601" i="12"/>
  <c r="K601" i="12"/>
  <c r="J601" i="12"/>
  <c r="S600" i="12"/>
  <c r="T600" i="12" s="1"/>
  <c r="R600" i="12"/>
  <c r="Q600" i="12"/>
  <c r="P600" i="12"/>
  <c r="O600" i="12"/>
  <c r="K600" i="12"/>
  <c r="J600" i="12"/>
  <c r="S599" i="12"/>
  <c r="T599" i="12" s="1"/>
  <c r="R599" i="12"/>
  <c r="Q599" i="12"/>
  <c r="P599" i="12"/>
  <c r="O599" i="12"/>
  <c r="K599" i="12"/>
  <c r="J599" i="12"/>
  <c r="S598" i="12"/>
  <c r="T598" i="12" s="1"/>
  <c r="R598" i="12"/>
  <c r="Q598" i="12"/>
  <c r="P598" i="12"/>
  <c r="O598" i="12"/>
  <c r="K598" i="12"/>
  <c r="J598" i="12"/>
  <c r="S597" i="12"/>
  <c r="T597" i="12" s="1"/>
  <c r="R597" i="12"/>
  <c r="Q597" i="12"/>
  <c r="P597" i="12"/>
  <c r="O597" i="12"/>
  <c r="K597" i="12"/>
  <c r="J597" i="12"/>
  <c r="S596" i="12"/>
  <c r="T596" i="12" s="1"/>
  <c r="R596" i="12"/>
  <c r="Q596" i="12"/>
  <c r="P596" i="12"/>
  <c r="O596" i="12"/>
  <c r="K596" i="12"/>
  <c r="J596" i="12"/>
  <c r="S595" i="12"/>
  <c r="T595" i="12" s="1"/>
  <c r="R595" i="12"/>
  <c r="Q595" i="12"/>
  <c r="P595" i="12"/>
  <c r="O595" i="12"/>
  <c r="K595" i="12"/>
  <c r="J595" i="12"/>
  <c r="S594" i="12"/>
  <c r="T594" i="12" s="1"/>
  <c r="R594" i="12"/>
  <c r="Q594" i="12"/>
  <c r="P594" i="12"/>
  <c r="O594" i="12"/>
  <c r="K594" i="12"/>
  <c r="J594" i="12"/>
  <c r="S593" i="12"/>
  <c r="T593" i="12" s="1"/>
  <c r="R593" i="12"/>
  <c r="Q593" i="12"/>
  <c r="P593" i="12"/>
  <c r="O593" i="12"/>
  <c r="K593" i="12"/>
  <c r="J593" i="12"/>
  <c r="S592" i="12"/>
  <c r="T592" i="12" s="1"/>
  <c r="R592" i="12"/>
  <c r="Q592" i="12"/>
  <c r="P592" i="12"/>
  <c r="O592" i="12"/>
  <c r="K592" i="12"/>
  <c r="J592" i="12"/>
  <c r="S591" i="12"/>
  <c r="T591" i="12" s="1"/>
  <c r="R591" i="12"/>
  <c r="Q591" i="12"/>
  <c r="P591" i="12"/>
  <c r="O591" i="12"/>
  <c r="K591" i="12"/>
  <c r="J591" i="12"/>
  <c r="S590" i="12"/>
  <c r="T590" i="12" s="1"/>
  <c r="R590" i="12"/>
  <c r="Q590" i="12"/>
  <c r="P590" i="12"/>
  <c r="O590" i="12"/>
  <c r="K590" i="12"/>
  <c r="J590" i="12"/>
  <c r="S589" i="12"/>
  <c r="T589" i="12" s="1"/>
  <c r="R589" i="12"/>
  <c r="Q589" i="12"/>
  <c r="P589" i="12"/>
  <c r="O589" i="12"/>
  <c r="K589" i="12"/>
  <c r="J589" i="12"/>
  <c r="S588" i="12"/>
  <c r="T588" i="12" s="1"/>
  <c r="R588" i="12"/>
  <c r="Q588" i="12"/>
  <c r="P588" i="12"/>
  <c r="O588" i="12"/>
  <c r="K588" i="12"/>
  <c r="J588" i="12"/>
  <c r="S587" i="12"/>
  <c r="T587" i="12" s="1"/>
  <c r="R587" i="12"/>
  <c r="Q587" i="12"/>
  <c r="P587" i="12"/>
  <c r="O587" i="12"/>
  <c r="K587" i="12"/>
  <c r="J587" i="12"/>
  <c r="S586" i="12"/>
  <c r="T586" i="12" s="1"/>
  <c r="R586" i="12"/>
  <c r="Q586" i="12"/>
  <c r="P586" i="12"/>
  <c r="O586" i="12"/>
  <c r="K586" i="12"/>
  <c r="J586" i="12"/>
  <c r="S585" i="12"/>
  <c r="T585" i="12" s="1"/>
  <c r="R585" i="12"/>
  <c r="Q585" i="12"/>
  <c r="P585" i="12"/>
  <c r="O585" i="12"/>
  <c r="K585" i="12"/>
  <c r="J585" i="12"/>
  <c r="S584" i="12"/>
  <c r="T584" i="12" s="1"/>
  <c r="R584" i="12"/>
  <c r="Q584" i="12"/>
  <c r="P584" i="12"/>
  <c r="O584" i="12"/>
  <c r="K584" i="12"/>
  <c r="J584" i="12"/>
  <c r="S583" i="12"/>
  <c r="T583" i="12" s="1"/>
  <c r="R583" i="12"/>
  <c r="Q583" i="12"/>
  <c r="P583" i="12"/>
  <c r="O583" i="12"/>
  <c r="K583" i="12"/>
  <c r="J583" i="12"/>
  <c r="S582" i="12"/>
  <c r="T582" i="12" s="1"/>
  <c r="R582" i="12"/>
  <c r="Q582" i="12"/>
  <c r="P582" i="12"/>
  <c r="O582" i="12"/>
  <c r="K582" i="12"/>
  <c r="J582" i="12"/>
  <c r="S581" i="12"/>
  <c r="T581" i="12" s="1"/>
  <c r="R581" i="12"/>
  <c r="Q581" i="12"/>
  <c r="P581" i="12"/>
  <c r="O581" i="12"/>
  <c r="K581" i="12"/>
  <c r="J581" i="12"/>
  <c r="S580" i="12"/>
  <c r="T580" i="12" s="1"/>
  <c r="R580" i="12"/>
  <c r="Q580" i="12"/>
  <c r="P580" i="12"/>
  <c r="O580" i="12"/>
  <c r="K580" i="12"/>
  <c r="J580" i="12"/>
  <c r="S579" i="12"/>
  <c r="T579" i="12" s="1"/>
  <c r="R579" i="12"/>
  <c r="Q579" i="12"/>
  <c r="P579" i="12"/>
  <c r="O579" i="12"/>
  <c r="K579" i="12"/>
  <c r="J579" i="12"/>
  <c r="S578" i="12"/>
  <c r="T578" i="12" s="1"/>
  <c r="R578" i="12"/>
  <c r="Q578" i="12"/>
  <c r="P578" i="12"/>
  <c r="O578" i="12"/>
  <c r="K578" i="12"/>
  <c r="J578" i="12"/>
  <c r="S577" i="12"/>
  <c r="T577" i="12" s="1"/>
  <c r="R577" i="12"/>
  <c r="Q577" i="12"/>
  <c r="P577" i="12"/>
  <c r="O577" i="12"/>
  <c r="K577" i="12"/>
  <c r="J577" i="12"/>
  <c r="S576" i="12"/>
  <c r="T576" i="12" s="1"/>
  <c r="R576" i="12"/>
  <c r="Q576" i="12"/>
  <c r="P576" i="12"/>
  <c r="O576" i="12"/>
  <c r="K576" i="12"/>
  <c r="J576" i="12"/>
  <c r="S575" i="12"/>
  <c r="T575" i="12" s="1"/>
  <c r="R575" i="12"/>
  <c r="Q575" i="12"/>
  <c r="P575" i="12"/>
  <c r="O575" i="12"/>
  <c r="K575" i="12"/>
  <c r="J575" i="12"/>
  <c r="S574" i="12"/>
  <c r="T574" i="12" s="1"/>
  <c r="R574" i="12"/>
  <c r="Q574" i="12"/>
  <c r="P574" i="12"/>
  <c r="O574" i="12"/>
  <c r="K574" i="12"/>
  <c r="J574" i="12"/>
  <c r="S573" i="12"/>
  <c r="T573" i="12" s="1"/>
  <c r="R573" i="12"/>
  <c r="Q573" i="12"/>
  <c r="P573" i="12"/>
  <c r="O573" i="12"/>
  <c r="K573" i="12"/>
  <c r="J573" i="12"/>
  <c r="S572" i="12"/>
  <c r="T572" i="12" s="1"/>
  <c r="R572" i="12"/>
  <c r="Q572" i="12"/>
  <c r="P572" i="12"/>
  <c r="O572" i="12"/>
  <c r="K572" i="12"/>
  <c r="J572" i="12"/>
  <c r="S571" i="12"/>
  <c r="T571" i="12" s="1"/>
  <c r="R571" i="12"/>
  <c r="Q571" i="12"/>
  <c r="P571" i="12"/>
  <c r="O571" i="12"/>
  <c r="K571" i="12"/>
  <c r="J571" i="12"/>
  <c r="S570" i="12"/>
  <c r="T570" i="12" s="1"/>
  <c r="R570" i="12"/>
  <c r="Q570" i="12"/>
  <c r="P570" i="12"/>
  <c r="O570" i="12"/>
  <c r="K570" i="12"/>
  <c r="J570" i="12"/>
  <c r="S569" i="12"/>
  <c r="T569" i="12" s="1"/>
  <c r="R569" i="12"/>
  <c r="Q569" i="12"/>
  <c r="P569" i="12"/>
  <c r="O569" i="12"/>
  <c r="K569" i="12"/>
  <c r="J569" i="12"/>
  <c r="S568" i="12"/>
  <c r="T568" i="12" s="1"/>
  <c r="R568" i="12"/>
  <c r="Q568" i="12"/>
  <c r="P568" i="12"/>
  <c r="O568" i="12"/>
  <c r="K568" i="12"/>
  <c r="J568" i="12"/>
  <c r="S567" i="12"/>
  <c r="T567" i="12" s="1"/>
  <c r="R567" i="12"/>
  <c r="Q567" i="12"/>
  <c r="P567" i="12"/>
  <c r="O567" i="12"/>
  <c r="K567" i="12"/>
  <c r="J567" i="12"/>
  <c r="S566" i="12"/>
  <c r="T566" i="12" s="1"/>
  <c r="R566" i="12"/>
  <c r="Q566" i="12"/>
  <c r="P566" i="12"/>
  <c r="O566" i="12"/>
  <c r="K566" i="12"/>
  <c r="J566" i="12"/>
  <c r="S565" i="12"/>
  <c r="T565" i="12" s="1"/>
  <c r="R565" i="12"/>
  <c r="Q565" i="12"/>
  <c r="P565" i="12"/>
  <c r="O565" i="12"/>
  <c r="K565" i="12"/>
  <c r="J565" i="12"/>
  <c r="S564" i="12"/>
  <c r="T564" i="12" s="1"/>
  <c r="R564" i="12"/>
  <c r="Q564" i="12"/>
  <c r="P564" i="12"/>
  <c r="O564" i="12"/>
  <c r="K564" i="12"/>
  <c r="J564" i="12"/>
  <c r="S563" i="12"/>
  <c r="T563" i="12" s="1"/>
  <c r="R563" i="12"/>
  <c r="Q563" i="12"/>
  <c r="P563" i="12"/>
  <c r="O563" i="12"/>
  <c r="K563" i="12"/>
  <c r="J563" i="12"/>
  <c r="S562" i="12"/>
  <c r="T562" i="12" s="1"/>
  <c r="R562" i="12"/>
  <c r="Q562" i="12"/>
  <c r="P562" i="12"/>
  <c r="O562" i="12"/>
  <c r="K562" i="12"/>
  <c r="J562" i="12"/>
  <c r="S561" i="12"/>
  <c r="T561" i="12" s="1"/>
  <c r="R561" i="12"/>
  <c r="Q561" i="12"/>
  <c r="P561" i="12"/>
  <c r="O561" i="12"/>
  <c r="K561" i="12"/>
  <c r="J561" i="12"/>
  <c r="S560" i="12"/>
  <c r="T560" i="12" s="1"/>
  <c r="R560" i="12"/>
  <c r="Q560" i="12"/>
  <c r="P560" i="12"/>
  <c r="O560" i="12"/>
  <c r="K560" i="12"/>
  <c r="J560" i="12"/>
  <c r="S559" i="12"/>
  <c r="T559" i="12" s="1"/>
  <c r="R559" i="12"/>
  <c r="Q559" i="12"/>
  <c r="P559" i="12"/>
  <c r="O559" i="12"/>
  <c r="K559" i="12"/>
  <c r="J559" i="12"/>
  <c r="S558" i="12"/>
  <c r="T558" i="12" s="1"/>
  <c r="R558" i="12"/>
  <c r="Q558" i="12"/>
  <c r="P558" i="12"/>
  <c r="O558" i="12"/>
  <c r="K558" i="12"/>
  <c r="J558" i="12"/>
  <c r="S557" i="12"/>
  <c r="T557" i="12" s="1"/>
  <c r="R557" i="12"/>
  <c r="Q557" i="12"/>
  <c r="P557" i="12"/>
  <c r="O557" i="12"/>
  <c r="K557" i="12"/>
  <c r="J557" i="12"/>
  <c r="S556" i="12"/>
  <c r="T556" i="12" s="1"/>
  <c r="R556" i="12"/>
  <c r="Q556" i="12"/>
  <c r="P556" i="12"/>
  <c r="O556" i="12"/>
  <c r="K556" i="12"/>
  <c r="J556" i="12"/>
  <c r="S555" i="12"/>
  <c r="T555" i="12" s="1"/>
  <c r="R555" i="12"/>
  <c r="Q555" i="12"/>
  <c r="P555" i="12"/>
  <c r="O555" i="12"/>
  <c r="K555" i="12"/>
  <c r="J555" i="12"/>
  <c r="S554" i="12"/>
  <c r="T554" i="12" s="1"/>
  <c r="R554" i="12"/>
  <c r="Q554" i="12"/>
  <c r="P554" i="12"/>
  <c r="O554" i="12"/>
  <c r="K554" i="12"/>
  <c r="J554" i="12"/>
  <c r="S553" i="12"/>
  <c r="T553" i="12" s="1"/>
  <c r="R553" i="12"/>
  <c r="Q553" i="12"/>
  <c r="P553" i="12"/>
  <c r="O553" i="12"/>
  <c r="K553" i="12"/>
  <c r="J553" i="12"/>
  <c r="S552" i="12"/>
  <c r="T552" i="12" s="1"/>
  <c r="R552" i="12"/>
  <c r="Q552" i="12"/>
  <c r="P552" i="12"/>
  <c r="O552" i="12"/>
  <c r="K552" i="12"/>
  <c r="J552" i="12"/>
  <c r="S551" i="12"/>
  <c r="T551" i="12" s="1"/>
  <c r="R551" i="12"/>
  <c r="Q551" i="12"/>
  <c r="P551" i="12"/>
  <c r="O551" i="12"/>
  <c r="K551" i="12"/>
  <c r="J551" i="12"/>
  <c r="S550" i="12"/>
  <c r="T550" i="12" s="1"/>
  <c r="R550" i="12"/>
  <c r="Q550" i="12"/>
  <c r="P550" i="12"/>
  <c r="O550" i="12"/>
  <c r="K550" i="12"/>
  <c r="J550" i="12"/>
  <c r="S549" i="12"/>
  <c r="T549" i="12" s="1"/>
  <c r="R549" i="12"/>
  <c r="Q549" i="12"/>
  <c r="P549" i="12"/>
  <c r="O549" i="12"/>
  <c r="K549" i="12"/>
  <c r="J549" i="12"/>
  <c r="S548" i="12"/>
  <c r="T548" i="12" s="1"/>
  <c r="R548" i="12"/>
  <c r="Q548" i="12"/>
  <c r="P548" i="12"/>
  <c r="O548" i="12"/>
  <c r="K548" i="12"/>
  <c r="J548" i="12"/>
  <c r="S547" i="12"/>
  <c r="T547" i="12" s="1"/>
  <c r="R547" i="12"/>
  <c r="Q547" i="12"/>
  <c r="P547" i="12"/>
  <c r="O547" i="12"/>
  <c r="K547" i="12"/>
  <c r="J547" i="12"/>
  <c r="S546" i="12"/>
  <c r="T546" i="12" s="1"/>
  <c r="R546" i="12"/>
  <c r="Q546" i="12"/>
  <c r="P546" i="12"/>
  <c r="O546" i="12"/>
  <c r="K546" i="12"/>
  <c r="J546" i="12"/>
  <c r="S545" i="12"/>
  <c r="T545" i="12" s="1"/>
  <c r="R545" i="12"/>
  <c r="Q545" i="12"/>
  <c r="P545" i="12"/>
  <c r="O545" i="12"/>
  <c r="K545" i="12"/>
  <c r="J545" i="12"/>
  <c r="S544" i="12"/>
  <c r="T544" i="12" s="1"/>
  <c r="R544" i="12"/>
  <c r="Q544" i="12"/>
  <c r="P544" i="12"/>
  <c r="O544" i="12"/>
  <c r="K544" i="12"/>
  <c r="J544" i="12"/>
  <c r="S543" i="12"/>
  <c r="T543" i="12" s="1"/>
  <c r="R543" i="12"/>
  <c r="Q543" i="12"/>
  <c r="P543" i="12"/>
  <c r="O543" i="12"/>
  <c r="K543" i="12"/>
  <c r="J543" i="12"/>
  <c r="S542" i="12"/>
  <c r="T542" i="12" s="1"/>
  <c r="R542" i="12"/>
  <c r="Q542" i="12"/>
  <c r="P542" i="12"/>
  <c r="O542" i="12"/>
  <c r="K542" i="12"/>
  <c r="J542" i="12"/>
  <c r="S541" i="12"/>
  <c r="T541" i="12" s="1"/>
  <c r="R541" i="12"/>
  <c r="Q541" i="12"/>
  <c r="P541" i="12"/>
  <c r="O541" i="12"/>
  <c r="K541" i="12"/>
  <c r="J541" i="12"/>
  <c r="S540" i="12"/>
  <c r="T540" i="12" s="1"/>
  <c r="R540" i="12"/>
  <c r="Q540" i="12"/>
  <c r="P540" i="12"/>
  <c r="O540" i="12"/>
  <c r="K540" i="12"/>
  <c r="J540" i="12"/>
  <c r="S539" i="12"/>
  <c r="T539" i="12" s="1"/>
  <c r="R539" i="12"/>
  <c r="Q539" i="12"/>
  <c r="P539" i="12"/>
  <c r="O539" i="12"/>
  <c r="K539" i="12"/>
  <c r="J539" i="12"/>
  <c r="S538" i="12"/>
  <c r="T538" i="12" s="1"/>
  <c r="R538" i="12"/>
  <c r="Q538" i="12"/>
  <c r="P538" i="12"/>
  <c r="O538" i="12"/>
  <c r="K538" i="12"/>
  <c r="J538" i="12"/>
  <c r="S537" i="12"/>
  <c r="T537" i="12" s="1"/>
  <c r="R537" i="12"/>
  <c r="Q537" i="12"/>
  <c r="P537" i="12"/>
  <c r="O537" i="12"/>
  <c r="K537" i="12"/>
  <c r="J537" i="12"/>
  <c r="S536" i="12"/>
  <c r="T536" i="12" s="1"/>
  <c r="R536" i="12"/>
  <c r="Q536" i="12"/>
  <c r="P536" i="12"/>
  <c r="O536" i="12"/>
  <c r="K536" i="12"/>
  <c r="J536" i="12"/>
  <c r="S535" i="12"/>
  <c r="T535" i="12" s="1"/>
  <c r="R535" i="12"/>
  <c r="Q535" i="12"/>
  <c r="P535" i="12"/>
  <c r="O535" i="12"/>
  <c r="K535" i="12"/>
  <c r="J535" i="12"/>
  <c r="S534" i="12"/>
  <c r="T534" i="12" s="1"/>
  <c r="R534" i="12"/>
  <c r="Q534" i="12"/>
  <c r="P534" i="12"/>
  <c r="O534" i="12"/>
  <c r="K534" i="12"/>
  <c r="J534" i="12"/>
  <c r="S533" i="12"/>
  <c r="T533" i="12" s="1"/>
  <c r="R533" i="12"/>
  <c r="Q533" i="12"/>
  <c r="P533" i="12"/>
  <c r="O533" i="12"/>
  <c r="K533" i="12"/>
  <c r="J533" i="12"/>
  <c r="S532" i="12"/>
  <c r="T532" i="12" s="1"/>
  <c r="R532" i="12"/>
  <c r="Q532" i="12"/>
  <c r="P532" i="12"/>
  <c r="O532" i="12"/>
  <c r="K532" i="12"/>
  <c r="J532" i="12"/>
  <c r="S531" i="12"/>
  <c r="T531" i="12" s="1"/>
  <c r="R531" i="12"/>
  <c r="Q531" i="12"/>
  <c r="P531" i="12"/>
  <c r="O531" i="12"/>
  <c r="K531" i="12"/>
  <c r="J531" i="12"/>
  <c r="S530" i="12"/>
  <c r="T530" i="12" s="1"/>
  <c r="R530" i="12"/>
  <c r="Q530" i="12"/>
  <c r="P530" i="12"/>
  <c r="O530" i="12"/>
  <c r="K530" i="12"/>
  <c r="J530" i="12"/>
  <c r="S529" i="12"/>
  <c r="T529" i="12" s="1"/>
  <c r="R529" i="12"/>
  <c r="Q529" i="12"/>
  <c r="P529" i="12"/>
  <c r="O529" i="12"/>
  <c r="K529" i="12"/>
  <c r="J529" i="12"/>
  <c r="S528" i="12"/>
  <c r="T528" i="12" s="1"/>
  <c r="R528" i="12"/>
  <c r="Q528" i="12"/>
  <c r="P528" i="12"/>
  <c r="O528" i="12"/>
  <c r="K528" i="12"/>
  <c r="J528" i="12"/>
  <c r="S527" i="12"/>
  <c r="T527" i="12" s="1"/>
  <c r="R527" i="12"/>
  <c r="Q527" i="12"/>
  <c r="P527" i="12"/>
  <c r="O527" i="12"/>
  <c r="K527" i="12"/>
  <c r="J527" i="12"/>
  <c r="S526" i="12"/>
  <c r="T526" i="12" s="1"/>
  <c r="R526" i="12"/>
  <c r="Q526" i="12"/>
  <c r="P526" i="12"/>
  <c r="O526" i="12"/>
  <c r="K526" i="12"/>
  <c r="J526" i="12"/>
  <c r="S525" i="12"/>
  <c r="T525" i="12" s="1"/>
  <c r="R525" i="12"/>
  <c r="Q525" i="12"/>
  <c r="P525" i="12"/>
  <c r="O525" i="12"/>
  <c r="K525" i="12"/>
  <c r="J525" i="12"/>
  <c r="S524" i="12"/>
  <c r="T524" i="12" s="1"/>
  <c r="R524" i="12"/>
  <c r="Q524" i="12"/>
  <c r="P524" i="12"/>
  <c r="O524" i="12"/>
  <c r="K524" i="12"/>
  <c r="J524" i="12"/>
  <c r="S523" i="12"/>
  <c r="T523" i="12" s="1"/>
  <c r="R523" i="12"/>
  <c r="Q523" i="12"/>
  <c r="P523" i="12"/>
  <c r="O523" i="12"/>
  <c r="K523" i="12"/>
  <c r="J523" i="12"/>
  <c r="S522" i="12"/>
  <c r="T522" i="12" s="1"/>
  <c r="R522" i="12"/>
  <c r="Q522" i="12"/>
  <c r="P522" i="12"/>
  <c r="O522" i="12"/>
  <c r="K522" i="12"/>
  <c r="J522" i="12"/>
  <c r="S521" i="12"/>
  <c r="T521" i="12" s="1"/>
  <c r="R521" i="12"/>
  <c r="Q521" i="12"/>
  <c r="P521" i="12"/>
  <c r="O521" i="12"/>
  <c r="K521" i="12"/>
  <c r="J521" i="12"/>
  <c r="S520" i="12"/>
  <c r="T520" i="12" s="1"/>
  <c r="R520" i="12"/>
  <c r="Q520" i="12"/>
  <c r="P520" i="12"/>
  <c r="O520" i="12"/>
  <c r="K520" i="12"/>
  <c r="J520" i="12"/>
  <c r="S519" i="12"/>
  <c r="T519" i="12" s="1"/>
  <c r="R519" i="12"/>
  <c r="Q519" i="12"/>
  <c r="P519" i="12"/>
  <c r="O519" i="12"/>
  <c r="K519" i="12"/>
  <c r="J519" i="12"/>
  <c r="S518" i="12"/>
  <c r="T518" i="12" s="1"/>
  <c r="R518" i="12"/>
  <c r="Q518" i="12"/>
  <c r="P518" i="12"/>
  <c r="O518" i="12"/>
  <c r="K518" i="12"/>
  <c r="J518" i="12"/>
  <c r="S517" i="12"/>
  <c r="T517" i="12" s="1"/>
  <c r="R517" i="12"/>
  <c r="Q517" i="12"/>
  <c r="P517" i="12"/>
  <c r="O517" i="12"/>
  <c r="K517" i="12"/>
  <c r="J517" i="12"/>
  <c r="S516" i="12"/>
  <c r="T516" i="12" s="1"/>
  <c r="R516" i="12"/>
  <c r="Q516" i="12"/>
  <c r="P516" i="12"/>
  <c r="O516" i="12"/>
  <c r="K516" i="12"/>
  <c r="J516" i="12"/>
  <c r="S515" i="12"/>
  <c r="T515" i="12" s="1"/>
  <c r="R515" i="12"/>
  <c r="Q515" i="12"/>
  <c r="P515" i="12"/>
  <c r="O515" i="12"/>
  <c r="K515" i="12"/>
  <c r="J515" i="12"/>
  <c r="S514" i="12"/>
  <c r="T514" i="12" s="1"/>
  <c r="R514" i="12"/>
  <c r="Q514" i="12"/>
  <c r="P514" i="12"/>
  <c r="O514" i="12"/>
  <c r="K514" i="12"/>
  <c r="J514" i="12"/>
  <c r="S513" i="12"/>
  <c r="T513" i="12" s="1"/>
  <c r="R513" i="12"/>
  <c r="Q513" i="12"/>
  <c r="P513" i="12"/>
  <c r="O513" i="12"/>
  <c r="K513" i="12"/>
  <c r="J513" i="12"/>
  <c r="S512" i="12"/>
  <c r="T512" i="12" s="1"/>
  <c r="R512" i="12"/>
  <c r="Q512" i="12"/>
  <c r="P512" i="12"/>
  <c r="O512" i="12"/>
  <c r="K512" i="12"/>
  <c r="J512" i="12"/>
  <c r="S511" i="12"/>
  <c r="T511" i="12" s="1"/>
  <c r="R511" i="12"/>
  <c r="Q511" i="12"/>
  <c r="P511" i="12"/>
  <c r="O511" i="12"/>
  <c r="K511" i="12"/>
  <c r="J511" i="12"/>
  <c r="S510" i="12"/>
  <c r="T510" i="12" s="1"/>
  <c r="R510" i="12"/>
  <c r="Q510" i="12"/>
  <c r="P510" i="12"/>
  <c r="O510" i="12"/>
  <c r="K510" i="12"/>
  <c r="J510" i="12"/>
  <c r="S509" i="12"/>
  <c r="T509" i="12" s="1"/>
  <c r="R509" i="12"/>
  <c r="Q509" i="12"/>
  <c r="P509" i="12"/>
  <c r="O509" i="12"/>
  <c r="K509" i="12"/>
  <c r="J509" i="12"/>
  <c r="S508" i="12"/>
  <c r="T508" i="12" s="1"/>
  <c r="R508" i="12"/>
  <c r="Q508" i="12"/>
  <c r="P508" i="12"/>
  <c r="O508" i="12"/>
  <c r="K508" i="12"/>
  <c r="J508" i="12"/>
  <c r="S507" i="12"/>
  <c r="T507" i="12" s="1"/>
  <c r="R507" i="12"/>
  <c r="Q507" i="12"/>
  <c r="P507" i="12"/>
  <c r="O507" i="12"/>
  <c r="K507" i="12"/>
  <c r="J507" i="12"/>
  <c r="S506" i="12"/>
  <c r="T506" i="12" s="1"/>
  <c r="R506" i="12"/>
  <c r="Q506" i="12"/>
  <c r="P506" i="12"/>
  <c r="O506" i="12"/>
  <c r="K506" i="12"/>
  <c r="J506" i="12"/>
  <c r="S505" i="12"/>
  <c r="T505" i="12" s="1"/>
  <c r="R505" i="12"/>
  <c r="Q505" i="12"/>
  <c r="P505" i="12"/>
  <c r="O505" i="12"/>
  <c r="K505" i="12"/>
  <c r="J505" i="12"/>
  <c r="S504" i="12"/>
  <c r="T504" i="12" s="1"/>
  <c r="R504" i="12"/>
  <c r="Q504" i="12"/>
  <c r="P504" i="12"/>
  <c r="O504" i="12"/>
  <c r="K504" i="12"/>
  <c r="J504" i="12"/>
  <c r="S503" i="12"/>
  <c r="T503" i="12" s="1"/>
  <c r="R503" i="12"/>
  <c r="Q503" i="12"/>
  <c r="P503" i="12"/>
  <c r="O503" i="12"/>
  <c r="K503" i="12"/>
  <c r="J503" i="12"/>
  <c r="S502" i="12"/>
  <c r="T502" i="12" s="1"/>
  <c r="R502" i="12"/>
  <c r="Q502" i="12"/>
  <c r="P502" i="12"/>
  <c r="O502" i="12"/>
  <c r="K502" i="12"/>
  <c r="J502" i="12"/>
  <c r="S501" i="12"/>
  <c r="T501" i="12" s="1"/>
  <c r="R501" i="12"/>
  <c r="Q501" i="12"/>
  <c r="P501" i="12"/>
  <c r="O501" i="12"/>
  <c r="K501" i="12"/>
  <c r="J501" i="12"/>
  <c r="S500" i="12"/>
  <c r="T500" i="12" s="1"/>
  <c r="R500" i="12"/>
  <c r="Q500" i="12"/>
  <c r="P500" i="12"/>
  <c r="O500" i="12"/>
  <c r="K500" i="12"/>
  <c r="J500" i="12"/>
  <c r="S499" i="12"/>
  <c r="T499" i="12" s="1"/>
  <c r="R499" i="12"/>
  <c r="Q499" i="12"/>
  <c r="P499" i="12"/>
  <c r="O499" i="12"/>
  <c r="K499" i="12"/>
  <c r="J499" i="12"/>
  <c r="S498" i="12"/>
  <c r="T498" i="12" s="1"/>
  <c r="R498" i="12"/>
  <c r="Q498" i="12"/>
  <c r="P498" i="12"/>
  <c r="O498" i="12"/>
  <c r="K498" i="12"/>
  <c r="J498" i="12"/>
  <c r="S497" i="12"/>
  <c r="T497" i="12" s="1"/>
  <c r="R497" i="12"/>
  <c r="Q497" i="12"/>
  <c r="P497" i="12"/>
  <c r="O497" i="12"/>
  <c r="K497" i="12"/>
  <c r="J497" i="12"/>
  <c r="S496" i="12"/>
  <c r="T496" i="12" s="1"/>
  <c r="R496" i="12"/>
  <c r="Q496" i="12"/>
  <c r="P496" i="12"/>
  <c r="O496" i="12"/>
  <c r="K496" i="12"/>
  <c r="J496" i="12"/>
  <c r="S495" i="12"/>
  <c r="T495" i="12" s="1"/>
  <c r="R495" i="12"/>
  <c r="Q495" i="12"/>
  <c r="P495" i="12"/>
  <c r="O495" i="12"/>
  <c r="K495" i="12"/>
  <c r="J495" i="12"/>
  <c r="S494" i="12"/>
  <c r="T494" i="12" s="1"/>
  <c r="R494" i="12"/>
  <c r="Q494" i="12"/>
  <c r="P494" i="12"/>
  <c r="O494" i="12"/>
  <c r="K494" i="12"/>
  <c r="J494" i="12"/>
  <c r="S493" i="12"/>
  <c r="T493" i="12" s="1"/>
  <c r="R493" i="12"/>
  <c r="Q493" i="12"/>
  <c r="P493" i="12"/>
  <c r="O493" i="12"/>
  <c r="K493" i="12"/>
  <c r="J493" i="12"/>
  <c r="S492" i="12"/>
  <c r="T492" i="12" s="1"/>
  <c r="R492" i="12"/>
  <c r="Q492" i="12"/>
  <c r="P492" i="12"/>
  <c r="O492" i="12"/>
  <c r="K492" i="12"/>
  <c r="J492" i="12"/>
  <c r="S491" i="12"/>
  <c r="T491" i="12" s="1"/>
  <c r="R491" i="12"/>
  <c r="Q491" i="12"/>
  <c r="P491" i="12"/>
  <c r="O491" i="12"/>
  <c r="K491" i="12"/>
  <c r="J491" i="12"/>
  <c r="S490" i="12"/>
  <c r="T490" i="12" s="1"/>
  <c r="R490" i="12"/>
  <c r="Q490" i="12"/>
  <c r="P490" i="12"/>
  <c r="O490" i="12"/>
  <c r="K490" i="12"/>
  <c r="J490" i="12"/>
  <c r="S489" i="12"/>
  <c r="T489" i="12" s="1"/>
  <c r="R489" i="12"/>
  <c r="Q489" i="12"/>
  <c r="P489" i="12"/>
  <c r="O489" i="12"/>
  <c r="K489" i="12"/>
  <c r="J489" i="12"/>
  <c r="S488" i="12"/>
  <c r="T488" i="12" s="1"/>
  <c r="R488" i="12"/>
  <c r="Q488" i="12"/>
  <c r="P488" i="12"/>
  <c r="O488" i="12"/>
  <c r="K488" i="12"/>
  <c r="J488" i="12"/>
  <c r="S487" i="12"/>
  <c r="T487" i="12" s="1"/>
  <c r="R487" i="12"/>
  <c r="Q487" i="12"/>
  <c r="P487" i="12"/>
  <c r="O487" i="12"/>
  <c r="K487" i="12"/>
  <c r="J487" i="12"/>
  <c r="S486" i="12"/>
  <c r="T486" i="12" s="1"/>
  <c r="R486" i="12"/>
  <c r="Q486" i="12"/>
  <c r="P486" i="12"/>
  <c r="O486" i="12"/>
  <c r="K486" i="12"/>
  <c r="J486" i="12"/>
  <c r="S485" i="12"/>
  <c r="T485" i="12" s="1"/>
  <c r="R485" i="12"/>
  <c r="Q485" i="12"/>
  <c r="P485" i="12"/>
  <c r="O485" i="12"/>
  <c r="K485" i="12"/>
  <c r="J485" i="12"/>
  <c r="S484" i="12"/>
  <c r="T484" i="12" s="1"/>
  <c r="R484" i="12"/>
  <c r="Q484" i="12"/>
  <c r="P484" i="12"/>
  <c r="O484" i="12"/>
  <c r="K484" i="12"/>
  <c r="J484" i="12"/>
  <c r="S483" i="12"/>
  <c r="T483" i="12" s="1"/>
  <c r="R483" i="12"/>
  <c r="Q483" i="12"/>
  <c r="P483" i="12"/>
  <c r="O483" i="12"/>
  <c r="K483" i="12"/>
  <c r="J483" i="12"/>
  <c r="S482" i="12"/>
  <c r="T482" i="12" s="1"/>
  <c r="R482" i="12"/>
  <c r="Q482" i="12"/>
  <c r="P482" i="12"/>
  <c r="O482" i="12"/>
  <c r="K482" i="12"/>
  <c r="J482" i="12"/>
  <c r="S481" i="12"/>
  <c r="T481" i="12" s="1"/>
  <c r="R481" i="12"/>
  <c r="Q481" i="12"/>
  <c r="P481" i="12"/>
  <c r="O481" i="12"/>
  <c r="K481" i="12"/>
  <c r="J481" i="12"/>
  <c r="S480" i="12"/>
  <c r="T480" i="12" s="1"/>
  <c r="R480" i="12"/>
  <c r="Q480" i="12"/>
  <c r="P480" i="12"/>
  <c r="O480" i="12"/>
  <c r="K480" i="12"/>
  <c r="J480" i="12"/>
  <c r="S479" i="12"/>
  <c r="T479" i="12" s="1"/>
  <c r="R479" i="12"/>
  <c r="Q479" i="12"/>
  <c r="P479" i="12"/>
  <c r="O479" i="12"/>
  <c r="K479" i="12"/>
  <c r="J479" i="12"/>
  <c r="S478" i="12"/>
  <c r="T478" i="12" s="1"/>
  <c r="R478" i="12"/>
  <c r="Q478" i="12"/>
  <c r="P478" i="12"/>
  <c r="O478" i="12"/>
  <c r="K478" i="12"/>
  <c r="J478" i="12"/>
  <c r="S477" i="12"/>
  <c r="T477" i="12" s="1"/>
  <c r="R477" i="12"/>
  <c r="Q477" i="12"/>
  <c r="P477" i="12"/>
  <c r="O477" i="12"/>
  <c r="K477" i="12"/>
  <c r="J477" i="12"/>
  <c r="S476" i="12"/>
  <c r="T476" i="12" s="1"/>
  <c r="R476" i="12"/>
  <c r="Q476" i="12"/>
  <c r="P476" i="12"/>
  <c r="O476" i="12"/>
  <c r="K476" i="12"/>
  <c r="J476" i="12"/>
  <c r="S475" i="12"/>
  <c r="T475" i="12" s="1"/>
  <c r="R475" i="12"/>
  <c r="Q475" i="12"/>
  <c r="P475" i="12"/>
  <c r="O475" i="12"/>
  <c r="K475" i="12"/>
  <c r="J475" i="12"/>
  <c r="S474" i="12"/>
  <c r="T474" i="12" s="1"/>
  <c r="R474" i="12"/>
  <c r="Q474" i="12"/>
  <c r="P474" i="12"/>
  <c r="O474" i="12"/>
  <c r="K474" i="12"/>
  <c r="J474" i="12"/>
  <c r="S473" i="12"/>
  <c r="T473" i="12" s="1"/>
  <c r="R473" i="12"/>
  <c r="Q473" i="12"/>
  <c r="P473" i="12"/>
  <c r="O473" i="12"/>
  <c r="K473" i="12"/>
  <c r="J473" i="12"/>
  <c r="S472" i="12"/>
  <c r="T472" i="12" s="1"/>
  <c r="R472" i="12"/>
  <c r="Q472" i="12"/>
  <c r="P472" i="12"/>
  <c r="O472" i="12"/>
  <c r="K472" i="12"/>
  <c r="J472" i="12"/>
  <c r="S471" i="12"/>
  <c r="T471" i="12" s="1"/>
  <c r="R471" i="12"/>
  <c r="Q471" i="12"/>
  <c r="P471" i="12"/>
  <c r="O471" i="12"/>
  <c r="K471" i="12"/>
  <c r="J471" i="12"/>
  <c r="S470" i="12"/>
  <c r="T470" i="12" s="1"/>
  <c r="R470" i="12"/>
  <c r="Q470" i="12"/>
  <c r="P470" i="12"/>
  <c r="O470" i="12"/>
  <c r="K470" i="12"/>
  <c r="J470" i="12"/>
  <c r="S469" i="12"/>
  <c r="T469" i="12" s="1"/>
  <c r="R469" i="12"/>
  <c r="Q469" i="12"/>
  <c r="P469" i="12"/>
  <c r="O469" i="12"/>
  <c r="K469" i="12"/>
  <c r="J469" i="12"/>
  <c r="S468" i="12"/>
  <c r="T468" i="12" s="1"/>
  <c r="R468" i="12"/>
  <c r="Q468" i="12"/>
  <c r="P468" i="12"/>
  <c r="O468" i="12"/>
  <c r="K468" i="12"/>
  <c r="J468" i="12"/>
  <c r="S467" i="12"/>
  <c r="T467" i="12" s="1"/>
  <c r="R467" i="12"/>
  <c r="Q467" i="12"/>
  <c r="P467" i="12"/>
  <c r="O467" i="12"/>
  <c r="K467" i="12"/>
  <c r="J467" i="12"/>
  <c r="S466" i="12"/>
  <c r="T466" i="12" s="1"/>
  <c r="R466" i="12"/>
  <c r="Q466" i="12"/>
  <c r="P466" i="12"/>
  <c r="O466" i="12"/>
  <c r="K466" i="12"/>
  <c r="J466" i="12"/>
  <c r="S465" i="12"/>
  <c r="T465" i="12" s="1"/>
  <c r="R465" i="12"/>
  <c r="Q465" i="12"/>
  <c r="P465" i="12"/>
  <c r="O465" i="12"/>
  <c r="K465" i="12"/>
  <c r="J465" i="12"/>
  <c r="S464" i="12"/>
  <c r="T464" i="12" s="1"/>
  <c r="R464" i="12"/>
  <c r="Q464" i="12"/>
  <c r="P464" i="12"/>
  <c r="O464" i="12"/>
  <c r="K464" i="12"/>
  <c r="J464" i="12"/>
  <c r="S463" i="12"/>
  <c r="T463" i="12" s="1"/>
  <c r="R463" i="12"/>
  <c r="Q463" i="12"/>
  <c r="P463" i="12"/>
  <c r="O463" i="12"/>
  <c r="K463" i="12"/>
  <c r="J463" i="12"/>
  <c r="S462" i="12"/>
  <c r="T462" i="12" s="1"/>
  <c r="R462" i="12"/>
  <c r="Q462" i="12"/>
  <c r="P462" i="12"/>
  <c r="O462" i="12"/>
  <c r="K462" i="12"/>
  <c r="J462" i="12"/>
  <c r="S461" i="12"/>
  <c r="T461" i="12" s="1"/>
  <c r="R461" i="12"/>
  <c r="Q461" i="12"/>
  <c r="P461" i="12"/>
  <c r="O461" i="12"/>
  <c r="K461" i="12"/>
  <c r="J461" i="12"/>
  <c r="S460" i="12"/>
  <c r="T460" i="12" s="1"/>
  <c r="R460" i="12"/>
  <c r="Q460" i="12"/>
  <c r="P460" i="12"/>
  <c r="O460" i="12"/>
  <c r="K460" i="12"/>
  <c r="J460" i="12"/>
  <c r="S459" i="12"/>
  <c r="T459" i="12" s="1"/>
  <c r="R459" i="12"/>
  <c r="Q459" i="12"/>
  <c r="P459" i="12"/>
  <c r="O459" i="12"/>
  <c r="K459" i="12"/>
  <c r="J459" i="12"/>
  <c r="S458" i="12"/>
  <c r="T458" i="12" s="1"/>
  <c r="R458" i="12"/>
  <c r="Q458" i="12"/>
  <c r="P458" i="12"/>
  <c r="O458" i="12"/>
  <c r="K458" i="12"/>
  <c r="J458" i="12"/>
  <c r="S457" i="12"/>
  <c r="T457" i="12" s="1"/>
  <c r="R457" i="12"/>
  <c r="Q457" i="12"/>
  <c r="P457" i="12"/>
  <c r="O457" i="12"/>
  <c r="K457" i="12"/>
  <c r="J457" i="12"/>
  <c r="S456" i="12"/>
  <c r="T456" i="12" s="1"/>
  <c r="R456" i="12"/>
  <c r="Q456" i="12"/>
  <c r="P456" i="12"/>
  <c r="O456" i="12"/>
  <c r="K456" i="12"/>
  <c r="J456" i="12"/>
  <c r="S455" i="12"/>
  <c r="T455" i="12" s="1"/>
  <c r="R455" i="12"/>
  <c r="Q455" i="12"/>
  <c r="P455" i="12"/>
  <c r="O455" i="12"/>
  <c r="K455" i="12"/>
  <c r="J455" i="12"/>
  <c r="S454" i="12"/>
  <c r="T454" i="12" s="1"/>
  <c r="R454" i="12"/>
  <c r="Q454" i="12"/>
  <c r="P454" i="12"/>
  <c r="O454" i="12"/>
  <c r="K454" i="12"/>
  <c r="J454" i="12"/>
  <c r="S453" i="12"/>
  <c r="T453" i="12" s="1"/>
  <c r="R453" i="12"/>
  <c r="Q453" i="12"/>
  <c r="P453" i="12"/>
  <c r="O453" i="12"/>
  <c r="K453" i="12"/>
  <c r="J453" i="12"/>
  <c r="S452" i="12"/>
  <c r="T452" i="12" s="1"/>
  <c r="R452" i="12"/>
  <c r="Q452" i="12"/>
  <c r="P452" i="12"/>
  <c r="O452" i="12"/>
  <c r="K452" i="12"/>
  <c r="J452" i="12"/>
  <c r="S451" i="12"/>
  <c r="T451" i="12" s="1"/>
  <c r="R451" i="12"/>
  <c r="Q451" i="12"/>
  <c r="P451" i="12"/>
  <c r="O451" i="12"/>
  <c r="K451" i="12"/>
  <c r="J451" i="12"/>
  <c r="S450" i="12"/>
  <c r="T450" i="12" s="1"/>
  <c r="R450" i="12"/>
  <c r="Q450" i="12"/>
  <c r="P450" i="12"/>
  <c r="O450" i="12"/>
  <c r="K450" i="12"/>
  <c r="J450" i="12"/>
  <c r="S449" i="12"/>
  <c r="T449" i="12" s="1"/>
  <c r="R449" i="12"/>
  <c r="Q449" i="12"/>
  <c r="P449" i="12"/>
  <c r="O449" i="12"/>
  <c r="K449" i="12"/>
  <c r="J449" i="12"/>
  <c r="S448" i="12"/>
  <c r="T448" i="12" s="1"/>
  <c r="R448" i="12"/>
  <c r="Q448" i="12"/>
  <c r="P448" i="12"/>
  <c r="O448" i="12"/>
  <c r="K448" i="12"/>
  <c r="J448" i="12"/>
  <c r="S447" i="12"/>
  <c r="T447" i="12" s="1"/>
  <c r="R447" i="12"/>
  <c r="Q447" i="12"/>
  <c r="P447" i="12"/>
  <c r="O447" i="12"/>
  <c r="K447" i="12"/>
  <c r="J447" i="12"/>
  <c r="S446" i="12"/>
  <c r="T446" i="12" s="1"/>
  <c r="R446" i="12"/>
  <c r="Q446" i="12"/>
  <c r="P446" i="12"/>
  <c r="O446" i="12"/>
  <c r="K446" i="12"/>
  <c r="J446" i="12"/>
  <c r="S445" i="12"/>
  <c r="T445" i="12" s="1"/>
  <c r="R445" i="12"/>
  <c r="Q445" i="12"/>
  <c r="P445" i="12"/>
  <c r="O445" i="12"/>
  <c r="K445" i="12"/>
  <c r="J445" i="12"/>
  <c r="S444" i="12"/>
  <c r="T444" i="12" s="1"/>
  <c r="R444" i="12"/>
  <c r="Q444" i="12"/>
  <c r="P444" i="12"/>
  <c r="O444" i="12"/>
  <c r="K444" i="12"/>
  <c r="J444" i="12"/>
  <c r="R443" i="12"/>
  <c r="Q443" i="12"/>
  <c r="P443" i="12"/>
  <c r="S442" i="12"/>
  <c r="R442" i="12"/>
  <c r="Q442" i="12"/>
  <c r="P442" i="12"/>
  <c r="O442" i="12"/>
  <c r="S441" i="12"/>
  <c r="T441" i="12" s="1"/>
  <c r="R441" i="12"/>
  <c r="Q441" i="12"/>
  <c r="P441" i="12"/>
  <c r="O441" i="12"/>
  <c r="S440" i="12"/>
  <c r="T440" i="12" s="1"/>
  <c r="R440" i="12"/>
  <c r="Q440" i="12"/>
  <c r="P440" i="12"/>
  <c r="O440" i="12"/>
  <c r="R439" i="12"/>
  <c r="Q439" i="12"/>
  <c r="P439" i="12"/>
  <c r="O439" i="12"/>
  <c r="S439" i="12" s="1"/>
  <c r="T439" i="12" s="1"/>
  <c r="S438" i="12"/>
  <c r="T438" i="12" s="1"/>
  <c r="R438" i="12"/>
  <c r="Q438" i="12"/>
  <c r="P438" i="12"/>
  <c r="O438" i="12"/>
  <c r="S437" i="12"/>
  <c r="T437" i="12" s="1"/>
  <c r="R437" i="12"/>
  <c r="Q437" i="12"/>
  <c r="P437" i="12"/>
  <c r="O437" i="12"/>
  <c r="S436" i="12"/>
  <c r="T436" i="12" s="1"/>
  <c r="R436" i="12"/>
  <c r="Q436" i="12"/>
  <c r="P436" i="12"/>
  <c r="O436" i="12"/>
  <c r="S435" i="12"/>
  <c r="T435" i="12" s="1"/>
  <c r="R435" i="12"/>
  <c r="Q435" i="12"/>
  <c r="P435" i="12"/>
  <c r="O435" i="12"/>
  <c r="R434" i="12"/>
  <c r="Q434" i="12"/>
  <c r="P434" i="12"/>
  <c r="O434" i="12"/>
  <c r="S434" i="12" s="1"/>
  <c r="T434" i="12" s="1"/>
  <c r="S433" i="12"/>
  <c r="T433" i="12" s="1"/>
  <c r="R433" i="12"/>
  <c r="Q433" i="12"/>
  <c r="P433" i="12"/>
  <c r="O433" i="12"/>
  <c r="S432" i="12"/>
  <c r="T432" i="12" s="1"/>
  <c r="R432" i="12"/>
  <c r="Q432" i="12"/>
  <c r="P432" i="12"/>
  <c r="O432" i="12"/>
  <c r="S431" i="12"/>
  <c r="T431" i="12" s="1"/>
  <c r="R431" i="12"/>
  <c r="Q431" i="12"/>
  <c r="P431" i="12"/>
  <c r="O431" i="12"/>
  <c r="R430" i="12"/>
  <c r="Q430" i="12"/>
  <c r="P430" i="12"/>
  <c r="O430" i="12"/>
  <c r="S430" i="12" s="1"/>
  <c r="T430" i="12" s="1"/>
  <c r="S429" i="12"/>
  <c r="T429" i="12" s="1"/>
  <c r="R429" i="12"/>
  <c r="Q429" i="12"/>
  <c r="P429" i="12"/>
  <c r="O429" i="12"/>
  <c r="S428" i="12"/>
  <c r="T428" i="12" s="1"/>
  <c r="R428" i="12"/>
  <c r="Q428" i="12"/>
  <c r="P428" i="12"/>
  <c r="O428" i="12"/>
  <c r="S427" i="12"/>
  <c r="T427" i="12" s="1"/>
  <c r="R427" i="12"/>
  <c r="Q427" i="12"/>
  <c r="P427" i="12"/>
  <c r="O427" i="12"/>
  <c r="S426" i="12"/>
  <c r="T426" i="12" s="1"/>
  <c r="R426" i="12"/>
  <c r="Q426" i="12"/>
  <c r="P426" i="12"/>
  <c r="O426" i="12"/>
  <c r="S425" i="12"/>
  <c r="T425" i="12" s="1"/>
  <c r="R425" i="12"/>
  <c r="Q425" i="12"/>
  <c r="P425" i="12"/>
  <c r="O425" i="12"/>
  <c r="S424" i="12"/>
  <c r="T424" i="12" s="1"/>
  <c r="R424" i="12"/>
  <c r="Q424" i="12"/>
  <c r="P424" i="12"/>
  <c r="O424" i="12"/>
  <c r="R423" i="12"/>
  <c r="Q423" i="12"/>
  <c r="P423" i="12"/>
  <c r="O423" i="12"/>
  <c r="S423" i="12" s="1"/>
  <c r="T423" i="12" s="1"/>
  <c r="S422" i="12"/>
  <c r="T422" i="12" s="1"/>
  <c r="R422" i="12"/>
  <c r="Q422" i="12"/>
  <c r="P422" i="12"/>
  <c r="O422" i="12"/>
  <c r="S421" i="12"/>
  <c r="T421" i="12" s="1"/>
  <c r="R421" i="12"/>
  <c r="Q421" i="12"/>
  <c r="P421" i="12"/>
  <c r="O421" i="12"/>
  <c r="S420" i="12"/>
  <c r="T420" i="12" s="1"/>
  <c r="R420" i="12"/>
  <c r="Q420" i="12"/>
  <c r="P420" i="12"/>
  <c r="O420" i="12"/>
  <c r="S419" i="12"/>
  <c r="T419" i="12" s="1"/>
  <c r="R419" i="12"/>
  <c r="Q419" i="12"/>
  <c r="P419" i="12"/>
  <c r="O419" i="12"/>
  <c r="K419" i="12"/>
  <c r="J419" i="12"/>
  <c r="S418" i="12"/>
  <c r="T418" i="12" s="1"/>
  <c r="R418" i="12"/>
  <c r="Q418" i="12"/>
  <c r="P418" i="12"/>
  <c r="O418" i="12"/>
  <c r="S417" i="12"/>
  <c r="T417" i="12" s="1"/>
  <c r="R417" i="12"/>
  <c r="Q417" i="12"/>
  <c r="P417" i="12"/>
  <c r="O417" i="12"/>
  <c r="S416" i="12"/>
  <c r="T416" i="12" s="1"/>
  <c r="R416" i="12"/>
  <c r="Q416" i="12"/>
  <c r="P416" i="12"/>
  <c r="O416" i="12"/>
  <c r="S415" i="12"/>
  <c r="T415" i="12" s="1"/>
  <c r="R415" i="12"/>
  <c r="Q415" i="12"/>
  <c r="P415" i="12"/>
  <c r="O415" i="12"/>
  <c r="S414" i="12"/>
  <c r="T414" i="12" s="1"/>
  <c r="R414" i="12"/>
  <c r="Q414" i="12"/>
  <c r="P414" i="12"/>
  <c r="O414" i="12"/>
  <c r="K414" i="12"/>
  <c r="J414" i="12"/>
  <c r="K415" i="12" s="1"/>
  <c r="J415" i="12" s="1"/>
  <c r="S413" i="12"/>
  <c r="T413" i="12" s="1"/>
  <c r="R413" i="12"/>
  <c r="Q413" i="12"/>
  <c r="P413" i="12"/>
  <c r="O413" i="12"/>
  <c r="S412" i="12"/>
  <c r="T412" i="12" s="1"/>
  <c r="R412" i="12"/>
  <c r="Q412" i="12"/>
  <c r="P412" i="12"/>
  <c r="O412" i="12"/>
  <c r="S411" i="12"/>
  <c r="T411" i="12" s="1"/>
  <c r="R411" i="12"/>
  <c r="Q411" i="12"/>
  <c r="P411" i="12"/>
  <c r="O411" i="12"/>
  <c r="S410" i="12"/>
  <c r="T410" i="12" s="1"/>
  <c r="R410" i="12"/>
  <c r="Q410" i="12"/>
  <c r="P410" i="12"/>
  <c r="O410" i="12"/>
  <c r="S409" i="12"/>
  <c r="T409" i="12" s="1"/>
  <c r="R409" i="12"/>
  <c r="Q409" i="12"/>
  <c r="P409" i="12"/>
  <c r="O409" i="12"/>
  <c r="S408" i="12"/>
  <c r="T408" i="12" s="1"/>
  <c r="R408" i="12"/>
  <c r="Q408" i="12"/>
  <c r="P408" i="12"/>
  <c r="O408" i="12"/>
  <c r="S407" i="12"/>
  <c r="T407" i="12" s="1"/>
  <c r="R407" i="12"/>
  <c r="Q407" i="12"/>
  <c r="P407" i="12"/>
  <c r="O407" i="12"/>
  <c r="S406" i="12"/>
  <c r="T406" i="12" s="1"/>
  <c r="R406" i="12"/>
  <c r="Q406" i="12"/>
  <c r="P406" i="12"/>
  <c r="O406" i="12"/>
  <c r="S405" i="12"/>
  <c r="T405" i="12" s="1"/>
  <c r="R405" i="12"/>
  <c r="Q405" i="12"/>
  <c r="P405" i="12"/>
  <c r="O405" i="12"/>
  <c r="R404" i="12"/>
  <c r="Q404" i="12"/>
  <c r="P404" i="12"/>
  <c r="O404" i="12"/>
  <c r="S404" i="12" s="1"/>
  <c r="T404" i="12" s="1"/>
  <c r="S403" i="12"/>
  <c r="T403" i="12" s="1"/>
  <c r="R403" i="12"/>
  <c r="Q403" i="12"/>
  <c r="P403" i="12"/>
  <c r="O403" i="12"/>
  <c r="S402" i="12"/>
  <c r="R402" i="12"/>
  <c r="Q402" i="12"/>
  <c r="P402" i="12"/>
  <c r="O402" i="12"/>
  <c r="S401" i="12"/>
  <c r="T401" i="12" s="1"/>
  <c r="R401" i="12"/>
  <c r="Q401" i="12"/>
  <c r="P401" i="12"/>
  <c r="O401" i="12"/>
  <c r="S400" i="12"/>
  <c r="R400" i="12"/>
  <c r="Q400" i="12"/>
  <c r="P400" i="12"/>
  <c r="O400" i="12"/>
  <c r="S399" i="12"/>
  <c r="T399" i="12" s="1"/>
  <c r="R399" i="12"/>
  <c r="Q399" i="12"/>
  <c r="P399" i="12"/>
  <c r="O399" i="12"/>
  <c r="S398" i="12"/>
  <c r="R398" i="12"/>
  <c r="Q398" i="12"/>
  <c r="P398" i="12"/>
  <c r="O398" i="12"/>
  <c r="S397" i="12"/>
  <c r="T397" i="12" s="1"/>
  <c r="R397" i="12"/>
  <c r="Q397" i="12"/>
  <c r="P397" i="12"/>
  <c r="O397" i="12"/>
  <c r="S396" i="12"/>
  <c r="R396" i="12"/>
  <c r="Q396" i="12"/>
  <c r="P396" i="12"/>
  <c r="O396" i="12"/>
  <c r="R395" i="12"/>
  <c r="Q395" i="12"/>
  <c r="P395" i="12"/>
  <c r="O395" i="12"/>
  <c r="S395" i="12" s="1"/>
  <c r="T395" i="12" s="1"/>
  <c r="S394" i="12"/>
  <c r="T394" i="12" s="1"/>
  <c r="R394" i="12"/>
  <c r="Q394" i="12"/>
  <c r="P394" i="12"/>
  <c r="O394" i="12"/>
  <c r="S393" i="12"/>
  <c r="T393" i="12" s="1"/>
  <c r="R393" i="12"/>
  <c r="Q393" i="12"/>
  <c r="P393" i="12"/>
  <c r="O393" i="12"/>
  <c r="K393" i="12"/>
  <c r="J393" i="12"/>
  <c r="K394" i="12" s="1"/>
  <c r="S392" i="12"/>
  <c r="T392" i="12" s="1"/>
  <c r="R392" i="12"/>
  <c r="Q392" i="12"/>
  <c r="P392" i="12"/>
  <c r="O392" i="12"/>
  <c r="R391" i="12"/>
  <c r="Q391" i="12"/>
  <c r="P391" i="12"/>
  <c r="O391" i="12"/>
  <c r="S391" i="12" s="1"/>
  <c r="T391" i="12" s="1"/>
  <c r="R390" i="12"/>
  <c r="Q390" i="12"/>
  <c r="P390" i="12"/>
  <c r="O390" i="12"/>
  <c r="S390" i="12" s="1"/>
  <c r="T390" i="12" s="1"/>
  <c r="S389" i="12"/>
  <c r="T389" i="12" s="1"/>
  <c r="R389" i="12"/>
  <c r="Q389" i="12"/>
  <c r="P389" i="12"/>
  <c r="O389" i="12"/>
  <c r="S388" i="12"/>
  <c r="T388" i="12" s="1"/>
  <c r="R388" i="12"/>
  <c r="Q388" i="12"/>
  <c r="P388" i="12"/>
  <c r="O388" i="12"/>
  <c r="S387" i="12"/>
  <c r="T387" i="12" s="1"/>
  <c r="R387" i="12"/>
  <c r="Q387" i="12"/>
  <c r="P387" i="12"/>
  <c r="O387" i="12"/>
  <c r="K387" i="12"/>
  <c r="J387" i="12"/>
  <c r="K388" i="12" s="1"/>
  <c r="J388" i="12" s="1"/>
  <c r="S386" i="12"/>
  <c r="T386" i="12" s="1"/>
  <c r="R386" i="12"/>
  <c r="Q386" i="12"/>
  <c r="P386" i="12"/>
  <c r="O386" i="12"/>
  <c r="R385" i="12"/>
  <c r="Q385" i="12"/>
  <c r="P385" i="12"/>
  <c r="O385" i="12"/>
  <c r="S385" i="12" s="1"/>
  <c r="T385" i="12" s="1"/>
  <c r="R384" i="12"/>
  <c r="Q384" i="12"/>
  <c r="P384" i="12"/>
  <c r="O384" i="12"/>
  <c r="S384" i="12" s="1"/>
  <c r="T384" i="12" s="1"/>
  <c r="S383" i="12"/>
  <c r="T383" i="12" s="1"/>
  <c r="R383" i="12"/>
  <c r="Q383" i="12"/>
  <c r="P383" i="12"/>
  <c r="O383" i="12"/>
  <c r="S382" i="12"/>
  <c r="T382" i="12" s="1"/>
  <c r="R382" i="12"/>
  <c r="Q382" i="12"/>
  <c r="P382" i="12"/>
  <c r="O382" i="12"/>
  <c r="S381" i="12"/>
  <c r="T381" i="12" s="1"/>
  <c r="R381" i="12"/>
  <c r="Q381" i="12"/>
  <c r="P381" i="12"/>
  <c r="O381" i="12"/>
  <c r="S380" i="12"/>
  <c r="T380" i="12" s="1"/>
  <c r="R380" i="12"/>
  <c r="Q380" i="12"/>
  <c r="P380" i="12"/>
  <c r="O380" i="12"/>
  <c r="S379" i="12"/>
  <c r="T379" i="12" s="1"/>
  <c r="R379" i="12"/>
  <c r="Q379" i="12"/>
  <c r="P379" i="12"/>
  <c r="O379" i="12"/>
  <c r="S378" i="12"/>
  <c r="R378" i="12"/>
  <c r="Q378" i="12"/>
  <c r="P378" i="12"/>
  <c r="O378" i="12"/>
  <c r="R377" i="12"/>
  <c r="Q377" i="12"/>
  <c r="P377" i="12"/>
  <c r="O377" i="12"/>
  <c r="S377" i="12" s="1"/>
  <c r="T377" i="12" s="1"/>
  <c r="S376" i="12"/>
  <c r="R376" i="12"/>
  <c r="Q376" i="12"/>
  <c r="P376" i="12"/>
  <c r="O376" i="12"/>
  <c r="S375" i="12"/>
  <c r="T375" i="12" s="1"/>
  <c r="R375" i="12"/>
  <c r="Q375" i="12"/>
  <c r="P375" i="12"/>
  <c r="O375" i="12"/>
  <c r="K375" i="12"/>
  <c r="J375" i="12" s="1"/>
  <c r="S374" i="12"/>
  <c r="T374" i="12" s="1"/>
  <c r="R374" i="12"/>
  <c r="Q374" i="12"/>
  <c r="P374" i="12"/>
  <c r="O374" i="12"/>
  <c r="S373" i="12"/>
  <c r="T373" i="12" s="1"/>
  <c r="R373" i="12"/>
  <c r="Q373" i="12"/>
  <c r="P373" i="12"/>
  <c r="O373" i="12"/>
  <c r="S372" i="12"/>
  <c r="T372" i="12" s="1"/>
  <c r="R372" i="12"/>
  <c r="Q372" i="12"/>
  <c r="P372" i="12"/>
  <c r="O372" i="12"/>
  <c r="S371" i="12"/>
  <c r="T371" i="12" s="1"/>
  <c r="R371" i="12"/>
  <c r="Q371" i="12"/>
  <c r="P371" i="12"/>
  <c r="O371" i="12"/>
  <c r="R370" i="12"/>
  <c r="Q370" i="12"/>
  <c r="P370" i="12"/>
  <c r="O370" i="12"/>
  <c r="S370" i="12" s="1"/>
  <c r="T370" i="12" s="1"/>
  <c r="R369" i="12"/>
  <c r="Q369" i="12"/>
  <c r="P369" i="12"/>
  <c r="O369" i="12"/>
  <c r="S369" i="12" s="1"/>
  <c r="T369" i="12" s="1"/>
  <c r="S368" i="12"/>
  <c r="R368" i="12"/>
  <c r="Q368" i="12"/>
  <c r="P368" i="12"/>
  <c r="O368" i="12"/>
  <c r="R367" i="12"/>
  <c r="Q367" i="12"/>
  <c r="P367" i="12"/>
  <c r="O367" i="12"/>
  <c r="S367" i="12" s="1"/>
  <c r="T367" i="12" s="1"/>
  <c r="R366" i="12"/>
  <c r="Q366" i="12"/>
  <c r="P366" i="12"/>
  <c r="S365" i="12"/>
  <c r="T365" i="12" s="1"/>
  <c r="R365" i="12"/>
  <c r="Q365" i="12"/>
  <c r="P365" i="12"/>
  <c r="O365" i="12"/>
  <c r="R364" i="12"/>
  <c r="Q364" i="12"/>
  <c r="P364" i="12"/>
  <c r="O364" i="12"/>
  <c r="S364" i="12" s="1"/>
  <c r="T364" i="12" s="1"/>
  <c r="S363" i="12"/>
  <c r="T363" i="12" s="1"/>
  <c r="R363" i="12"/>
  <c r="Q363" i="12"/>
  <c r="P363" i="12"/>
  <c r="O363" i="12"/>
  <c r="S362" i="12"/>
  <c r="T362" i="12" s="1"/>
  <c r="R362" i="12"/>
  <c r="Q362" i="12"/>
  <c r="P362" i="12"/>
  <c r="O362" i="12"/>
  <c r="S361" i="12"/>
  <c r="T361" i="12" s="1"/>
  <c r="R361" i="12"/>
  <c r="Q361" i="12"/>
  <c r="P361" i="12"/>
  <c r="O361" i="12"/>
  <c r="S360" i="12"/>
  <c r="T360" i="12" s="1"/>
  <c r="R360" i="12"/>
  <c r="Q360" i="12"/>
  <c r="P360" i="12"/>
  <c r="O360" i="12"/>
  <c r="S359" i="12"/>
  <c r="T359" i="12" s="1"/>
  <c r="R359" i="12"/>
  <c r="Q359" i="12"/>
  <c r="P359" i="12"/>
  <c r="O359" i="12"/>
  <c r="S358" i="12"/>
  <c r="T358" i="12" s="1"/>
  <c r="R358" i="12"/>
  <c r="Q358" i="12"/>
  <c r="P358" i="12"/>
  <c r="O358" i="12"/>
  <c r="S357" i="12"/>
  <c r="T357" i="12" s="1"/>
  <c r="R357" i="12"/>
  <c r="Q357" i="12"/>
  <c r="P357" i="12"/>
  <c r="O357" i="12"/>
  <c r="S356" i="12"/>
  <c r="T356" i="12" s="1"/>
  <c r="R356" i="12"/>
  <c r="Q356" i="12"/>
  <c r="P356" i="12"/>
  <c r="O356" i="12"/>
  <c r="R355" i="12"/>
  <c r="Q355" i="12"/>
  <c r="P355" i="12"/>
  <c r="O355" i="12"/>
  <c r="S355" i="12" s="1"/>
  <c r="T355" i="12" s="1"/>
  <c r="K355" i="12"/>
  <c r="J355" i="12"/>
  <c r="S354" i="12"/>
  <c r="R354" i="12"/>
  <c r="Q354" i="12"/>
  <c r="P354" i="12"/>
  <c r="O354" i="12"/>
  <c r="S353" i="12"/>
  <c r="T353" i="12" s="1"/>
  <c r="R353" i="12"/>
  <c r="Q353" i="12"/>
  <c r="P353" i="12"/>
  <c r="O353" i="12"/>
  <c r="S352" i="12"/>
  <c r="R352" i="12"/>
  <c r="Q352" i="12"/>
  <c r="P352" i="12"/>
  <c r="O352" i="12"/>
  <c r="R351" i="12"/>
  <c r="Q351" i="12"/>
  <c r="P351" i="12"/>
  <c r="O351" i="12"/>
  <c r="S351" i="12" s="1"/>
  <c r="T351" i="12" s="1"/>
  <c r="R350" i="12"/>
  <c r="Q350" i="12"/>
  <c r="P350" i="12"/>
  <c r="O350" i="12"/>
  <c r="S350" i="12" s="1"/>
  <c r="T350" i="12" s="1"/>
  <c r="S349" i="12"/>
  <c r="T349" i="12" s="1"/>
  <c r="R349" i="12"/>
  <c r="Q349" i="12"/>
  <c r="P349" i="12"/>
  <c r="O349" i="12"/>
  <c r="S348" i="12"/>
  <c r="T348" i="12" s="1"/>
  <c r="R348" i="12"/>
  <c r="Q348" i="12"/>
  <c r="P348" i="12"/>
  <c r="O348" i="12"/>
  <c r="S347" i="12"/>
  <c r="T347" i="12" s="1"/>
  <c r="R347" i="12"/>
  <c r="Q347" i="12"/>
  <c r="P347" i="12"/>
  <c r="O347" i="12"/>
  <c r="S346" i="12"/>
  <c r="T346" i="12" s="1"/>
  <c r="R346" i="12"/>
  <c r="Q346" i="12"/>
  <c r="P346" i="12"/>
  <c r="O346" i="12"/>
  <c r="S345" i="12"/>
  <c r="T345" i="12" s="1"/>
  <c r="R345" i="12"/>
  <c r="Q345" i="12"/>
  <c r="P345" i="12"/>
  <c r="O345" i="12"/>
  <c r="R344" i="12"/>
  <c r="Q344" i="12"/>
  <c r="P344" i="12"/>
  <c r="O344" i="12"/>
  <c r="S344" i="12" s="1"/>
  <c r="T344" i="12" s="1"/>
  <c r="S343" i="12"/>
  <c r="T343" i="12" s="1"/>
  <c r="R343" i="12"/>
  <c r="Q343" i="12"/>
  <c r="P343" i="12"/>
  <c r="O343" i="12"/>
  <c r="R342" i="12"/>
  <c r="Q342" i="12"/>
  <c r="P342" i="12"/>
  <c r="O342" i="12"/>
  <c r="S342" i="12" s="1"/>
  <c r="T342" i="12" s="1"/>
  <c r="S341" i="12"/>
  <c r="T341" i="12" s="1"/>
  <c r="R341" i="12"/>
  <c r="Q341" i="12"/>
  <c r="P341" i="12"/>
  <c r="O341" i="12"/>
  <c r="R340" i="12"/>
  <c r="Q340" i="12"/>
  <c r="P340" i="12"/>
  <c r="O340" i="12"/>
  <c r="S340" i="12" s="1"/>
  <c r="T340" i="12" s="1"/>
  <c r="R339" i="12"/>
  <c r="Q339" i="12"/>
  <c r="P339" i="12"/>
  <c r="O339" i="12"/>
  <c r="S339" i="12" s="1"/>
  <c r="T339" i="12" s="1"/>
  <c r="S338" i="12"/>
  <c r="T338" i="12" s="1"/>
  <c r="R338" i="12"/>
  <c r="Q338" i="12"/>
  <c r="P338" i="12"/>
  <c r="O338" i="12"/>
  <c r="S337" i="12"/>
  <c r="T337" i="12" s="1"/>
  <c r="R337" i="12"/>
  <c r="Q337" i="12"/>
  <c r="P337" i="12"/>
  <c r="O337" i="12"/>
  <c r="S336" i="12"/>
  <c r="R336" i="12"/>
  <c r="Q336" i="12"/>
  <c r="P336" i="12"/>
  <c r="O336" i="12"/>
  <c r="R335" i="12"/>
  <c r="Q335" i="12"/>
  <c r="P335" i="12"/>
  <c r="O335" i="12"/>
  <c r="S335" i="12" s="1"/>
  <c r="T335" i="12" s="1"/>
  <c r="S334" i="12"/>
  <c r="R334" i="12"/>
  <c r="Q334" i="12"/>
  <c r="P334" i="12"/>
  <c r="O334" i="12"/>
  <c r="S333" i="12"/>
  <c r="T333" i="12" s="1"/>
  <c r="R333" i="12"/>
  <c r="Q333" i="12"/>
  <c r="P333" i="12"/>
  <c r="O333" i="12"/>
  <c r="S332" i="12"/>
  <c r="T332" i="12" s="1"/>
  <c r="R332" i="12"/>
  <c r="Q332" i="12"/>
  <c r="P332" i="12"/>
  <c r="O332" i="12"/>
  <c r="S331" i="12"/>
  <c r="T331" i="12" s="1"/>
  <c r="R331" i="12"/>
  <c r="Q331" i="12"/>
  <c r="P331" i="12"/>
  <c r="O331" i="12"/>
  <c r="K331" i="12"/>
  <c r="J331" i="12"/>
  <c r="S330" i="12"/>
  <c r="T330" i="12" s="1"/>
  <c r="R330" i="12"/>
  <c r="Q330" i="12"/>
  <c r="P330" i="12"/>
  <c r="O330" i="12"/>
  <c r="S329" i="12"/>
  <c r="T329" i="12" s="1"/>
  <c r="R329" i="12"/>
  <c r="Q329" i="12"/>
  <c r="P329" i="12"/>
  <c r="O329" i="12"/>
  <c r="S328" i="12"/>
  <c r="T328" i="12" s="1"/>
  <c r="R328" i="12"/>
  <c r="Q328" i="12"/>
  <c r="P328" i="12"/>
  <c r="O328" i="12"/>
  <c r="S327" i="12"/>
  <c r="T327" i="12" s="1"/>
  <c r="R327" i="12"/>
  <c r="Q327" i="12"/>
  <c r="P327" i="12"/>
  <c r="O327" i="12"/>
  <c r="S326" i="12"/>
  <c r="T326" i="12" s="1"/>
  <c r="R326" i="12"/>
  <c r="Q326" i="12"/>
  <c r="P326" i="12"/>
  <c r="O326" i="12"/>
  <c r="R325" i="12"/>
  <c r="Q325" i="12"/>
  <c r="P325" i="12"/>
  <c r="O325" i="12"/>
  <c r="S325" i="12" s="1"/>
  <c r="T325" i="12" s="1"/>
  <c r="S324" i="12"/>
  <c r="T324" i="12" s="1"/>
  <c r="R324" i="12"/>
  <c r="Q324" i="12"/>
  <c r="P324" i="12"/>
  <c r="O324" i="12"/>
  <c r="S323" i="12"/>
  <c r="T323" i="12" s="1"/>
  <c r="R323" i="12"/>
  <c r="Q323" i="12"/>
  <c r="P323" i="12"/>
  <c r="O323" i="12"/>
  <c r="S322" i="12"/>
  <c r="T322" i="12" s="1"/>
  <c r="R322" i="12"/>
  <c r="Q322" i="12"/>
  <c r="P322" i="12"/>
  <c r="O322" i="12"/>
  <c r="S321" i="12"/>
  <c r="T321" i="12" s="1"/>
  <c r="R321" i="12"/>
  <c r="Q321" i="12"/>
  <c r="P321" i="12"/>
  <c r="O321" i="12"/>
  <c r="S320" i="12"/>
  <c r="R320" i="12"/>
  <c r="Q320" i="12"/>
  <c r="P320" i="12"/>
  <c r="O320" i="12"/>
  <c r="R319" i="12"/>
  <c r="Q319" i="12"/>
  <c r="P319" i="12"/>
  <c r="O319" i="12"/>
  <c r="S319" i="12" s="1"/>
  <c r="T319" i="12" s="1"/>
  <c r="S318" i="12"/>
  <c r="T318" i="12" s="1"/>
  <c r="R318" i="12"/>
  <c r="Q318" i="12"/>
  <c r="P318" i="12"/>
  <c r="O318" i="12"/>
  <c r="R317" i="12"/>
  <c r="Q317" i="12"/>
  <c r="P317" i="12"/>
  <c r="O317" i="12"/>
  <c r="S317" i="12" s="1"/>
  <c r="T317" i="12" s="1"/>
  <c r="S316" i="12"/>
  <c r="T316" i="12" s="1"/>
  <c r="R316" i="12"/>
  <c r="Q316" i="12"/>
  <c r="P316" i="12"/>
  <c r="O316" i="12"/>
  <c r="S315" i="12"/>
  <c r="T315" i="12" s="1"/>
  <c r="R315" i="12"/>
  <c r="Q315" i="12"/>
  <c r="P315" i="12"/>
  <c r="O315" i="12"/>
  <c r="S314" i="12"/>
  <c r="T314" i="12" s="1"/>
  <c r="R314" i="12"/>
  <c r="Q314" i="12"/>
  <c r="P314" i="12"/>
  <c r="O314" i="12"/>
  <c r="S313" i="12"/>
  <c r="T313" i="12" s="1"/>
  <c r="R313" i="12"/>
  <c r="Q313" i="12"/>
  <c r="P313" i="12"/>
  <c r="O313" i="12"/>
  <c r="S312" i="12"/>
  <c r="T312" i="12" s="1"/>
  <c r="R312" i="12"/>
  <c r="Q312" i="12"/>
  <c r="P312" i="12"/>
  <c r="O312" i="12"/>
  <c r="R311" i="12"/>
  <c r="Q311" i="12"/>
  <c r="P311" i="12"/>
  <c r="O311" i="12"/>
  <c r="S311" i="12" s="1"/>
  <c r="T311" i="12" s="1"/>
  <c r="S310" i="12"/>
  <c r="T310" i="12" s="1"/>
  <c r="R310" i="12"/>
  <c r="Q310" i="12"/>
  <c r="P310" i="12"/>
  <c r="O310" i="12"/>
  <c r="K310" i="12"/>
  <c r="J310" i="12"/>
  <c r="K311" i="12" s="1"/>
  <c r="S309" i="12"/>
  <c r="T309" i="12" s="1"/>
  <c r="R309" i="12"/>
  <c r="Q309" i="12"/>
  <c r="P309" i="12"/>
  <c r="O309" i="12"/>
  <c r="K309" i="12"/>
  <c r="J309" i="12"/>
  <c r="S308" i="12"/>
  <c r="T308" i="12" s="1"/>
  <c r="R308" i="12"/>
  <c r="Q308" i="12"/>
  <c r="P308" i="12"/>
  <c r="O308" i="12"/>
  <c r="K308" i="12"/>
  <c r="J308" i="12"/>
  <c r="S307" i="12"/>
  <c r="T307" i="12" s="1"/>
  <c r="R307" i="12"/>
  <c r="Q307" i="12"/>
  <c r="P307" i="12"/>
  <c r="O307" i="12"/>
  <c r="K307" i="12"/>
  <c r="J307" i="12"/>
  <c r="S306" i="12"/>
  <c r="T306" i="12" s="1"/>
  <c r="R306" i="12"/>
  <c r="Q306" i="12"/>
  <c r="P306" i="12"/>
  <c r="O306" i="12"/>
  <c r="K306" i="12"/>
  <c r="J306" i="12"/>
  <c r="S305" i="12"/>
  <c r="T305" i="12" s="1"/>
  <c r="R305" i="12"/>
  <c r="Q305" i="12"/>
  <c r="P305" i="12"/>
  <c r="O305" i="12"/>
  <c r="K305" i="12"/>
  <c r="J305" i="12"/>
  <c r="S304" i="12"/>
  <c r="T304" i="12" s="1"/>
  <c r="R304" i="12"/>
  <c r="Q304" i="12"/>
  <c r="P304" i="12"/>
  <c r="O304" i="12"/>
  <c r="K304" i="12"/>
  <c r="J304" i="12"/>
  <c r="S303" i="12"/>
  <c r="T303" i="12" s="1"/>
  <c r="R303" i="12"/>
  <c r="Q303" i="12"/>
  <c r="P303" i="12"/>
  <c r="O303" i="12"/>
  <c r="K303" i="12"/>
  <c r="J303" i="12"/>
  <c r="S302" i="12"/>
  <c r="T302" i="12" s="1"/>
  <c r="R302" i="12"/>
  <c r="Q302" i="12"/>
  <c r="P302" i="12"/>
  <c r="O302" i="12"/>
  <c r="K302" i="12"/>
  <c r="J302" i="12"/>
  <c r="R301" i="12"/>
  <c r="Q301" i="12"/>
  <c r="P301" i="12"/>
  <c r="O301" i="12"/>
  <c r="S301" i="12" s="1"/>
  <c r="T301" i="12" s="1"/>
  <c r="K301" i="12"/>
  <c r="J301" i="12"/>
  <c r="S300" i="12"/>
  <c r="T300" i="12" s="1"/>
  <c r="R300" i="12"/>
  <c r="Q300" i="12"/>
  <c r="P300" i="12"/>
  <c r="O300" i="12"/>
  <c r="K300" i="12"/>
  <c r="J300" i="12"/>
  <c r="S299" i="12"/>
  <c r="T299" i="12" s="1"/>
  <c r="R299" i="12"/>
  <c r="Q299" i="12"/>
  <c r="P299" i="12"/>
  <c r="O299" i="12"/>
  <c r="J299" i="12"/>
  <c r="R298" i="12"/>
  <c r="Q298" i="12"/>
  <c r="P298" i="12"/>
  <c r="O298" i="12"/>
  <c r="S298" i="12" s="1"/>
  <c r="T298" i="12" s="1"/>
  <c r="J298" i="12"/>
  <c r="K299" i="12" s="1"/>
  <c r="R297" i="12"/>
  <c r="Q297" i="12"/>
  <c r="P297" i="12"/>
  <c r="O297" i="12"/>
  <c r="S297" i="12" s="1"/>
  <c r="T297" i="12" s="1"/>
  <c r="K297" i="12"/>
  <c r="J297" i="12"/>
  <c r="K298" i="12" s="1"/>
  <c r="S296" i="12"/>
  <c r="T296" i="12" s="1"/>
  <c r="R296" i="12"/>
  <c r="Q296" i="12"/>
  <c r="P296" i="12"/>
  <c r="O296" i="12"/>
  <c r="K296" i="12"/>
  <c r="J296" i="12"/>
  <c r="S295" i="12"/>
  <c r="T295" i="12" s="1"/>
  <c r="R295" i="12"/>
  <c r="Q295" i="12"/>
  <c r="P295" i="12"/>
  <c r="O295" i="12"/>
  <c r="K295" i="12"/>
  <c r="S294" i="12"/>
  <c r="T294" i="12" s="1"/>
  <c r="R294" i="12"/>
  <c r="Q294" i="12"/>
  <c r="P294" i="12"/>
  <c r="O294" i="12"/>
  <c r="K294" i="12"/>
  <c r="J294" i="12"/>
  <c r="S293" i="12"/>
  <c r="T293" i="12" s="1"/>
  <c r="R293" i="12"/>
  <c r="Q293" i="12"/>
  <c r="P293" i="12"/>
  <c r="O293" i="12"/>
  <c r="K293" i="12"/>
  <c r="J293" i="12"/>
  <c r="S292" i="12"/>
  <c r="T292" i="12" s="1"/>
  <c r="R292" i="12"/>
  <c r="Q292" i="12"/>
  <c r="P292" i="12"/>
  <c r="O292" i="12"/>
  <c r="J292" i="12"/>
  <c r="R291" i="12"/>
  <c r="Q291" i="12"/>
  <c r="P291" i="12"/>
  <c r="O291" i="12"/>
  <c r="S291" i="12" s="1"/>
  <c r="T291" i="12" s="1"/>
  <c r="K291" i="12"/>
  <c r="J291" i="12"/>
  <c r="K292" i="12" s="1"/>
  <c r="S290" i="12"/>
  <c r="T290" i="12" s="1"/>
  <c r="R290" i="12"/>
  <c r="Q290" i="12"/>
  <c r="P290" i="12"/>
  <c r="O290" i="12"/>
  <c r="K290" i="12"/>
  <c r="J290" i="12"/>
  <c r="S289" i="12"/>
  <c r="T289" i="12" s="1"/>
  <c r="R289" i="12"/>
  <c r="Q289" i="12"/>
  <c r="P289" i="12"/>
  <c r="O289" i="12"/>
  <c r="K289" i="12"/>
  <c r="J289" i="12"/>
  <c r="S288" i="12"/>
  <c r="T288" i="12" s="1"/>
  <c r="R288" i="12"/>
  <c r="Q288" i="12"/>
  <c r="P288" i="12"/>
  <c r="O288" i="12"/>
  <c r="K288" i="12"/>
  <c r="J288" i="12"/>
  <c r="S287" i="12"/>
  <c r="T287" i="12" s="1"/>
  <c r="R287" i="12"/>
  <c r="Q287" i="12"/>
  <c r="P287" i="12"/>
  <c r="O287" i="12"/>
  <c r="K287" i="12"/>
  <c r="J287" i="12"/>
  <c r="S286" i="12"/>
  <c r="T286" i="12" s="1"/>
  <c r="R286" i="12"/>
  <c r="Q286" i="12"/>
  <c r="P286" i="12"/>
  <c r="O286" i="12"/>
  <c r="K286" i="12"/>
  <c r="J286" i="12"/>
  <c r="R285" i="12"/>
  <c r="Q285" i="12"/>
  <c r="P285" i="12"/>
  <c r="O285" i="12"/>
  <c r="S285" i="12" s="1"/>
  <c r="T285" i="12" s="1"/>
  <c r="K285" i="12"/>
  <c r="J285" i="12"/>
  <c r="S284" i="12"/>
  <c r="T284" i="12" s="1"/>
  <c r="R284" i="12"/>
  <c r="Q284" i="12"/>
  <c r="P284" i="12"/>
  <c r="O284" i="12"/>
  <c r="K284" i="12"/>
  <c r="J284" i="12"/>
  <c r="S283" i="12"/>
  <c r="T283" i="12" s="1"/>
  <c r="R283" i="12"/>
  <c r="Q283" i="12"/>
  <c r="P283" i="12"/>
  <c r="O283" i="12"/>
  <c r="K283" i="12"/>
  <c r="J283" i="12"/>
  <c r="R282" i="12"/>
  <c r="Q282" i="12"/>
  <c r="P282" i="12"/>
  <c r="O282" i="12"/>
  <c r="S282" i="12" s="1"/>
  <c r="T282" i="12" s="1"/>
  <c r="K282" i="12"/>
  <c r="J282" i="12"/>
  <c r="S281" i="12"/>
  <c r="T281" i="12" s="1"/>
  <c r="R281" i="12"/>
  <c r="Q281" i="12"/>
  <c r="P281" i="12"/>
  <c r="O281" i="12"/>
  <c r="K281" i="12"/>
  <c r="J281" i="12"/>
  <c r="S280" i="12"/>
  <c r="T280" i="12" s="1"/>
  <c r="R280" i="12"/>
  <c r="Q280" i="12"/>
  <c r="P280" i="12"/>
  <c r="O280" i="12"/>
  <c r="K280" i="12"/>
  <c r="J280" i="12"/>
  <c r="R279" i="12"/>
  <c r="Q279" i="12"/>
  <c r="P279" i="12"/>
  <c r="O279" i="12"/>
  <c r="S279" i="12" s="1"/>
  <c r="T279" i="12" s="1"/>
  <c r="K279" i="12"/>
  <c r="J279" i="12"/>
  <c r="R278" i="12"/>
  <c r="Q278" i="12"/>
  <c r="P278" i="12"/>
  <c r="O278" i="12"/>
  <c r="S278" i="12" s="1"/>
  <c r="T278" i="12" s="1"/>
  <c r="K278" i="12"/>
  <c r="J278" i="12"/>
  <c r="S277" i="12"/>
  <c r="T277" i="12" s="1"/>
  <c r="R277" i="12"/>
  <c r="Q277" i="12"/>
  <c r="P277" i="12"/>
  <c r="O277" i="12"/>
  <c r="K277" i="12"/>
  <c r="J277" i="12"/>
  <c r="R276" i="12"/>
  <c r="Q276" i="12"/>
  <c r="P276" i="12"/>
  <c r="O276" i="12"/>
  <c r="S276" i="12" s="1"/>
  <c r="T276" i="12" s="1"/>
  <c r="K276" i="12"/>
  <c r="J276" i="12"/>
  <c r="S275" i="12"/>
  <c r="T275" i="12" s="1"/>
  <c r="R275" i="12"/>
  <c r="Q275" i="12"/>
  <c r="P275" i="12"/>
  <c r="O275" i="12"/>
  <c r="K275" i="12"/>
  <c r="J275" i="12"/>
  <c r="R274" i="12"/>
  <c r="Q274" i="12"/>
  <c r="P274" i="12"/>
  <c r="O274" i="12"/>
  <c r="S274" i="12" s="1"/>
  <c r="T274" i="12" s="1"/>
  <c r="K274" i="12"/>
  <c r="J274" i="12"/>
  <c r="S273" i="12"/>
  <c r="T273" i="12" s="1"/>
  <c r="R273" i="12"/>
  <c r="Q273" i="12"/>
  <c r="P273" i="12"/>
  <c r="O273" i="12"/>
  <c r="K273" i="12"/>
  <c r="J273" i="12"/>
  <c r="S272" i="12"/>
  <c r="T272" i="12" s="1"/>
  <c r="R272" i="12"/>
  <c r="Q272" i="12"/>
  <c r="P272" i="12"/>
  <c r="O272" i="12"/>
  <c r="K272" i="12"/>
  <c r="J272" i="12"/>
  <c r="S271" i="12"/>
  <c r="T271" i="12" s="1"/>
  <c r="R271" i="12"/>
  <c r="Q271" i="12"/>
  <c r="P271" i="12"/>
  <c r="O271" i="12"/>
  <c r="K271" i="12"/>
  <c r="J271" i="12"/>
  <c r="S270" i="12"/>
  <c r="T270" i="12" s="1"/>
  <c r="R270" i="12"/>
  <c r="Q270" i="12"/>
  <c r="P270" i="12"/>
  <c r="O270" i="12"/>
  <c r="K270" i="12"/>
  <c r="J270" i="12"/>
  <c r="S269" i="12"/>
  <c r="T269" i="12" s="1"/>
  <c r="R269" i="12"/>
  <c r="Q269" i="12"/>
  <c r="P269" i="12"/>
  <c r="O269" i="12"/>
  <c r="K269" i="12"/>
  <c r="J269" i="12"/>
  <c r="S268" i="12"/>
  <c r="T268" i="12" s="1"/>
  <c r="R268" i="12"/>
  <c r="Q268" i="12"/>
  <c r="P268" i="12"/>
  <c r="O268" i="12"/>
  <c r="K268" i="12"/>
  <c r="J268" i="12"/>
  <c r="S267" i="12"/>
  <c r="T267" i="12" s="1"/>
  <c r="R267" i="12"/>
  <c r="Q267" i="12"/>
  <c r="P267" i="12"/>
  <c r="O267" i="12"/>
  <c r="K267" i="12"/>
  <c r="J267" i="12"/>
  <c r="S266" i="12"/>
  <c r="T266" i="12" s="1"/>
  <c r="R266" i="12"/>
  <c r="Q266" i="12"/>
  <c r="P266" i="12"/>
  <c r="O266" i="12"/>
  <c r="K266" i="12"/>
  <c r="J266" i="12"/>
  <c r="S265" i="12"/>
  <c r="T265" i="12" s="1"/>
  <c r="R265" i="12"/>
  <c r="Q265" i="12"/>
  <c r="P265" i="12"/>
  <c r="O265" i="12"/>
  <c r="K265" i="12"/>
  <c r="J265" i="12"/>
  <c r="S264" i="12"/>
  <c r="T264" i="12" s="1"/>
  <c r="R264" i="12"/>
  <c r="Q264" i="12"/>
  <c r="P264" i="12"/>
  <c r="O264" i="12"/>
  <c r="K264" i="12"/>
  <c r="J264" i="12"/>
  <c r="S263" i="12"/>
  <c r="T263" i="12" s="1"/>
  <c r="R263" i="12"/>
  <c r="Q263" i="12"/>
  <c r="P263" i="12"/>
  <c r="O263" i="12"/>
  <c r="K263" i="12"/>
  <c r="J263" i="12"/>
  <c r="S262" i="12"/>
  <c r="T262" i="12" s="1"/>
  <c r="R262" i="12"/>
  <c r="Q262" i="12"/>
  <c r="P262" i="12"/>
  <c r="O262" i="12"/>
  <c r="K262" i="12"/>
  <c r="J262" i="12"/>
  <c r="R261" i="12"/>
  <c r="Q261" i="12"/>
  <c r="P261" i="12"/>
  <c r="O261" i="12"/>
  <c r="S261" i="12" s="1"/>
  <c r="T261" i="12" s="1"/>
  <c r="K261" i="12"/>
  <c r="J261" i="12"/>
  <c r="S260" i="12"/>
  <c r="T260" i="12" s="1"/>
  <c r="R260" i="12"/>
  <c r="Q260" i="12"/>
  <c r="P260" i="12"/>
  <c r="O260" i="12"/>
  <c r="K260" i="12"/>
  <c r="J260" i="12" s="1"/>
  <c r="S259" i="12"/>
  <c r="T259" i="12" s="1"/>
  <c r="R259" i="12"/>
  <c r="Q259" i="12"/>
  <c r="P259" i="12"/>
  <c r="O259" i="12"/>
  <c r="K259" i="12"/>
  <c r="J259" i="12"/>
  <c r="S258" i="12"/>
  <c r="T258" i="12" s="1"/>
  <c r="R258" i="12"/>
  <c r="Q258" i="12"/>
  <c r="P258" i="12"/>
  <c r="O258" i="12"/>
  <c r="K258" i="12"/>
  <c r="J258" i="12"/>
  <c r="S257" i="12"/>
  <c r="T257" i="12" s="1"/>
  <c r="R257" i="12"/>
  <c r="Q257" i="12"/>
  <c r="P257" i="12"/>
  <c r="O257" i="12"/>
  <c r="K257" i="12"/>
  <c r="J257" i="12"/>
  <c r="S256" i="12"/>
  <c r="T256" i="12" s="1"/>
  <c r="R256" i="12"/>
  <c r="Q256" i="12"/>
  <c r="P256" i="12"/>
  <c r="O256" i="12"/>
  <c r="K256" i="12"/>
  <c r="J256" i="12"/>
  <c r="S255" i="12"/>
  <c r="T255" i="12" s="1"/>
  <c r="R255" i="12"/>
  <c r="Q255" i="12"/>
  <c r="P255" i="12"/>
  <c r="O255" i="12"/>
  <c r="K255" i="12"/>
  <c r="J255" i="12"/>
  <c r="S254" i="12"/>
  <c r="T254" i="12" s="1"/>
  <c r="R254" i="12"/>
  <c r="Q254" i="12"/>
  <c r="P254" i="12"/>
  <c r="O254" i="12"/>
  <c r="K254" i="12"/>
  <c r="J254" i="12"/>
  <c r="S253" i="12"/>
  <c r="T253" i="12" s="1"/>
  <c r="R253" i="12"/>
  <c r="Q253" i="12"/>
  <c r="P253" i="12"/>
  <c r="O253" i="12"/>
  <c r="K253" i="12"/>
  <c r="J253" i="12"/>
  <c r="S252" i="12"/>
  <c r="T252" i="12" s="1"/>
  <c r="R252" i="12"/>
  <c r="Q252" i="12"/>
  <c r="P252" i="12"/>
  <c r="O252" i="12"/>
  <c r="K252" i="12"/>
  <c r="J252" i="12"/>
  <c r="S251" i="12"/>
  <c r="T251" i="12" s="1"/>
  <c r="R251" i="12"/>
  <c r="Q251" i="12"/>
  <c r="P251" i="12"/>
  <c r="O251" i="12"/>
  <c r="K251" i="12"/>
  <c r="J251" i="12"/>
  <c r="S250" i="12"/>
  <c r="T250" i="12" s="1"/>
  <c r="R250" i="12"/>
  <c r="Q250" i="12"/>
  <c r="P250" i="12"/>
  <c r="O250" i="12"/>
  <c r="K250" i="12"/>
  <c r="J250" i="12"/>
  <c r="R249" i="12"/>
  <c r="Q249" i="12"/>
  <c r="P249" i="12"/>
  <c r="O249" i="12"/>
  <c r="S249" i="12" s="1"/>
  <c r="T249" i="12" s="1"/>
  <c r="K249" i="12"/>
  <c r="J249" i="12"/>
  <c r="S248" i="12"/>
  <c r="R248" i="12"/>
  <c r="Q248" i="12"/>
  <c r="P248" i="12"/>
  <c r="O248" i="12"/>
  <c r="S247" i="12"/>
  <c r="T247" i="12" s="1"/>
  <c r="R247" i="12"/>
  <c r="Q247" i="12"/>
  <c r="P247" i="12"/>
  <c r="O247" i="12"/>
  <c r="K247" i="12"/>
  <c r="J247" i="12"/>
  <c r="S246" i="12"/>
  <c r="T246" i="12" s="1"/>
  <c r="R246" i="12"/>
  <c r="Q246" i="12"/>
  <c r="P246" i="12"/>
  <c r="O246" i="12"/>
  <c r="K246" i="12"/>
  <c r="J246" i="12"/>
  <c r="R245" i="12"/>
  <c r="Q245" i="12"/>
  <c r="P245" i="12"/>
  <c r="O245" i="12"/>
  <c r="S245" i="12" s="1"/>
  <c r="T245" i="12" s="1"/>
  <c r="J245" i="12"/>
  <c r="R244" i="12"/>
  <c r="Q244" i="12"/>
  <c r="P244" i="12"/>
  <c r="O244" i="12"/>
  <c r="S244" i="12" s="1"/>
  <c r="T244" i="12" s="1"/>
  <c r="K244" i="12"/>
  <c r="J244" i="12"/>
  <c r="K245" i="12" s="1"/>
  <c r="S243" i="12"/>
  <c r="R243" i="12"/>
  <c r="Q243" i="12"/>
  <c r="P243" i="12"/>
  <c r="O243" i="12"/>
  <c r="R242" i="12"/>
  <c r="Q242" i="12"/>
  <c r="P242" i="12"/>
  <c r="O242" i="12"/>
  <c r="S242" i="12" s="1"/>
  <c r="R241" i="12"/>
  <c r="Q241" i="12"/>
  <c r="P241" i="12"/>
  <c r="O241" i="12"/>
  <c r="S241" i="12" s="1"/>
  <c r="R240" i="12"/>
  <c r="Q240" i="12"/>
  <c r="P240" i="12"/>
  <c r="O240" i="12"/>
  <c r="S240" i="12" s="1"/>
  <c r="T240" i="12" s="1"/>
  <c r="S239" i="12"/>
  <c r="R239" i="12"/>
  <c r="Q239" i="12"/>
  <c r="P239" i="12"/>
  <c r="O239" i="12"/>
  <c r="R238" i="12"/>
  <c r="Q238" i="12"/>
  <c r="P238" i="12"/>
  <c r="O238" i="12"/>
  <c r="S238" i="12" s="1"/>
  <c r="T238" i="12" s="1"/>
  <c r="S237" i="12"/>
  <c r="T237" i="12" s="1"/>
  <c r="R237" i="12"/>
  <c r="Q237" i="12"/>
  <c r="P237" i="12"/>
  <c r="O237" i="12"/>
  <c r="K237" i="12"/>
  <c r="J237" i="12"/>
  <c r="K238" i="12" s="1"/>
  <c r="R236" i="12"/>
  <c r="Q236" i="12"/>
  <c r="P236" i="12"/>
  <c r="O236" i="12"/>
  <c r="S236" i="12" s="1"/>
  <c r="T236" i="12" s="1"/>
  <c r="K236" i="12"/>
  <c r="J236" i="12"/>
  <c r="S235" i="12"/>
  <c r="T235" i="12" s="1"/>
  <c r="R235" i="12"/>
  <c r="Q235" i="12"/>
  <c r="P235" i="12"/>
  <c r="O235" i="12"/>
  <c r="K235" i="12"/>
  <c r="J235" i="12"/>
  <c r="S234" i="12"/>
  <c r="T234" i="12" s="1"/>
  <c r="R234" i="12"/>
  <c r="Q234" i="12"/>
  <c r="P234" i="12"/>
  <c r="O234" i="12"/>
  <c r="K234" i="12"/>
  <c r="J234" i="12"/>
  <c r="S233" i="12"/>
  <c r="T233" i="12" s="1"/>
  <c r="R233" i="12"/>
  <c r="Q233" i="12"/>
  <c r="P233" i="12"/>
  <c r="O233" i="12"/>
  <c r="K233" i="12"/>
  <c r="J233" i="12"/>
  <c r="S232" i="12"/>
  <c r="T232" i="12" s="1"/>
  <c r="R232" i="12"/>
  <c r="Q232" i="12"/>
  <c r="P232" i="12"/>
  <c r="O232" i="12"/>
  <c r="K232" i="12"/>
  <c r="J232" i="12"/>
  <c r="S231" i="12"/>
  <c r="T231" i="12" s="1"/>
  <c r="R231" i="12"/>
  <c r="Q231" i="12"/>
  <c r="P231" i="12"/>
  <c r="O231" i="12"/>
  <c r="K231" i="12"/>
  <c r="J231" i="12"/>
  <c r="S230" i="12"/>
  <c r="T230" i="12" s="1"/>
  <c r="R230" i="12"/>
  <c r="Q230" i="12"/>
  <c r="P230" i="12"/>
  <c r="O230" i="12"/>
  <c r="K230" i="12"/>
  <c r="J230" i="12"/>
  <c r="S229" i="12"/>
  <c r="T229" i="12" s="1"/>
  <c r="R229" i="12"/>
  <c r="Q229" i="12"/>
  <c r="P229" i="12"/>
  <c r="O229" i="12"/>
  <c r="K229" i="12"/>
  <c r="J229" i="12"/>
  <c r="S228" i="12"/>
  <c r="T228" i="12" s="1"/>
  <c r="R228" i="12"/>
  <c r="Q228" i="12"/>
  <c r="P228" i="12"/>
  <c r="O228" i="12"/>
  <c r="K228" i="12"/>
  <c r="J228" i="12"/>
  <c r="R227" i="12"/>
  <c r="Q227" i="12"/>
  <c r="P227" i="12"/>
  <c r="O227" i="12"/>
  <c r="S227" i="12" s="1"/>
  <c r="T227" i="12" s="1"/>
  <c r="K227" i="12"/>
  <c r="J227" i="12"/>
  <c r="S226" i="12"/>
  <c r="T226" i="12" s="1"/>
  <c r="R226" i="12"/>
  <c r="Q226" i="12"/>
  <c r="P226" i="12"/>
  <c r="O226" i="12"/>
  <c r="K226" i="12"/>
  <c r="J226" i="12"/>
  <c r="S225" i="12"/>
  <c r="T225" i="12" s="1"/>
  <c r="R225" i="12"/>
  <c r="Q225" i="12"/>
  <c r="P225" i="12"/>
  <c r="O225" i="12"/>
  <c r="K225" i="12"/>
  <c r="J225" i="12" s="1"/>
  <c r="S224" i="12"/>
  <c r="T224" i="12" s="1"/>
  <c r="R224" i="12"/>
  <c r="Q224" i="12"/>
  <c r="P224" i="12"/>
  <c r="O224" i="12"/>
  <c r="K224" i="12"/>
  <c r="J224" i="12"/>
  <c r="S223" i="12"/>
  <c r="T223" i="12" s="1"/>
  <c r="R223" i="12"/>
  <c r="Q223" i="12"/>
  <c r="P223" i="12"/>
  <c r="O223" i="12"/>
  <c r="K223" i="12"/>
  <c r="J223" i="12" s="1"/>
  <c r="S222" i="12"/>
  <c r="T222" i="12" s="1"/>
  <c r="R222" i="12"/>
  <c r="Q222" i="12"/>
  <c r="P222" i="12"/>
  <c r="O222" i="12"/>
  <c r="K222" i="12"/>
  <c r="J222" i="12"/>
  <c r="S221" i="12"/>
  <c r="T221" i="12" s="1"/>
  <c r="R221" i="12"/>
  <c r="Q221" i="12"/>
  <c r="P221" i="12"/>
  <c r="O221" i="12"/>
  <c r="K221" i="12"/>
  <c r="J221" i="12" s="1"/>
  <c r="R220" i="12"/>
  <c r="Q220" i="12"/>
  <c r="P220" i="12"/>
  <c r="O220" i="12"/>
  <c r="K220" i="12"/>
  <c r="J220" i="12"/>
  <c r="S219" i="12"/>
  <c r="T219" i="12" s="1"/>
  <c r="R219" i="12"/>
  <c r="Q219" i="12"/>
  <c r="P219" i="12"/>
  <c r="O219" i="12"/>
  <c r="K219" i="12"/>
  <c r="J219" i="12"/>
  <c r="R218" i="12"/>
  <c r="Q218" i="12"/>
  <c r="P218" i="12"/>
  <c r="O218" i="12"/>
  <c r="S218" i="12" s="1"/>
  <c r="T218" i="12" s="1"/>
  <c r="K218" i="12"/>
  <c r="J218" i="12"/>
  <c r="S217" i="12"/>
  <c r="T217" i="12" s="1"/>
  <c r="R217" i="12"/>
  <c r="Q217" i="12"/>
  <c r="P217" i="12"/>
  <c r="O217" i="12"/>
  <c r="K217" i="12"/>
  <c r="J217" i="12"/>
  <c r="R216" i="12"/>
  <c r="Q216" i="12"/>
  <c r="P216" i="12"/>
  <c r="O216" i="12"/>
  <c r="S216" i="12" s="1"/>
  <c r="T216" i="12" s="1"/>
  <c r="K216" i="12"/>
  <c r="J216" i="12"/>
  <c r="S215" i="12"/>
  <c r="T215" i="12" s="1"/>
  <c r="R215" i="12"/>
  <c r="Q215" i="12"/>
  <c r="P215" i="12"/>
  <c r="O215" i="12"/>
  <c r="K215" i="12"/>
  <c r="J215" i="12"/>
  <c r="S214" i="12"/>
  <c r="T214" i="12" s="1"/>
  <c r="R214" i="12"/>
  <c r="Q214" i="12"/>
  <c r="P214" i="12"/>
  <c r="O214" i="12"/>
  <c r="K214" i="12"/>
  <c r="J214" i="12"/>
  <c r="S213" i="12"/>
  <c r="T213" i="12" s="1"/>
  <c r="R213" i="12"/>
  <c r="Q213" i="12"/>
  <c r="P213" i="12"/>
  <c r="O213" i="12"/>
  <c r="K213" i="12"/>
  <c r="J213" i="12"/>
  <c r="S212" i="12"/>
  <c r="T212" i="12" s="1"/>
  <c r="R212" i="12"/>
  <c r="Q212" i="12"/>
  <c r="P212" i="12"/>
  <c r="O212" i="12"/>
  <c r="S211" i="12"/>
  <c r="T211" i="12" s="1"/>
  <c r="R211" i="12"/>
  <c r="Q211" i="12"/>
  <c r="P211" i="12"/>
  <c r="O211" i="12"/>
  <c r="K211" i="12"/>
  <c r="J211" i="12" s="1"/>
  <c r="K212" i="12" s="1"/>
  <c r="J212" i="12" s="1"/>
  <c r="S210" i="12"/>
  <c r="T210" i="12" s="1"/>
  <c r="R210" i="12"/>
  <c r="Q210" i="12"/>
  <c r="P210" i="12"/>
  <c r="O210" i="12"/>
  <c r="K210" i="12"/>
  <c r="J210" i="12"/>
  <c r="R209" i="12"/>
  <c r="Q209" i="12"/>
  <c r="P209" i="12"/>
  <c r="O209" i="12"/>
  <c r="S209" i="12" s="1"/>
  <c r="T209" i="12" s="1"/>
  <c r="K209" i="12"/>
  <c r="J209" i="12" s="1"/>
  <c r="R208" i="12"/>
  <c r="Q208" i="12"/>
  <c r="P208" i="12"/>
  <c r="O208" i="12"/>
  <c r="S208" i="12" s="1"/>
  <c r="T208" i="12" s="1"/>
  <c r="K208" i="12"/>
  <c r="J208" i="12"/>
  <c r="R207" i="12"/>
  <c r="Q207" i="12"/>
  <c r="P207" i="12"/>
  <c r="O207" i="12"/>
  <c r="S207" i="12" s="1"/>
  <c r="T207" i="12" s="1"/>
  <c r="K207" i="12"/>
  <c r="J207" i="12"/>
  <c r="S206" i="12"/>
  <c r="T206" i="12" s="1"/>
  <c r="R206" i="12"/>
  <c r="Q206" i="12"/>
  <c r="P206" i="12"/>
  <c r="O206" i="12"/>
  <c r="K206" i="12"/>
  <c r="J206" i="12" s="1"/>
  <c r="S205" i="12"/>
  <c r="T205" i="12" s="1"/>
  <c r="R205" i="12"/>
  <c r="Q205" i="12"/>
  <c r="P205" i="12"/>
  <c r="O205" i="12"/>
  <c r="K205" i="12"/>
  <c r="J205" i="12"/>
  <c r="S204" i="12"/>
  <c r="T204" i="12" s="1"/>
  <c r="R204" i="12"/>
  <c r="Q204" i="12"/>
  <c r="P204" i="12"/>
  <c r="O204" i="12"/>
  <c r="K204" i="12"/>
  <c r="J204" i="12"/>
  <c r="R203" i="12"/>
  <c r="Q203" i="12"/>
  <c r="P203" i="12"/>
  <c r="O203" i="12"/>
  <c r="S203" i="12" s="1"/>
  <c r="T203" i="12" s="1"/>
  <c r="K203" i="12"/>
  <c r="J203" i="12"/>
  <c r="S202" i="12"/>
  <c r="T202" i="12" s="1"/>
  <c r="R202" i="12"/>
  <c r="Q202" i="12"/>
  <c r="P202" i="12"/>
  <c r="O202" i="12"/>
  <c r="K202" i="12"/>
  <c r="J202" i="12"/>
  <c r="S201" i="12"/>
  <c r="T201" i="12" s="1"/>
  <c r="R201" i="12"/>
  <c r="Q201" i="12"/>
  <c r="P201" i="12"/>
  <c r="O201" i="12"/>
  <c r="K201" i="12"/>
  <c r="J201" i="12"/>
  <c r="S200" i="12"/>
  <c r="T200" i="12" s="1"/>
  <c r="R200" i="12"/>
  <c r="Q200" i="12"/>
  <c r="P200" i="12"/>
  <c r="O200" i="12"/>
  <c r="K200" i="12"/>
  <c r="J200" i="12"/>
  <c r="R199" i="12"/>
  <c r="Q199" i="12"/>
  <c r="P199" i="12"/>
  <c r="O199" i="12"/>
  <c r="S199" i="12" s="1"/>
  <c r="T199" i="12" s="1"/>
  <c r="K199" i="12"/>
  <c r="J199" i="12"/>
  <c r="S198" i="12"/>
  <c r="T198" i="12" s="1"/>
  <c r="R198" i="12"/>
  <c r="Q198" i="12"/>
  <c r="P198" i="12"/>
  <c r="O198" i="12"/>
  <c r="K198" i="12"/>
  <c r="J198" i="12"/>
  <c r="S197" i="12"/>
  <c r="T197" i="12" s="1"/>
  <c r="R197" i="12"/>
  <c r="Q197" i="12"/>
  <c r="P197" i="12"/>
  <c r="O197" i="12"/>
  <c r="K197" i="12"/>
  <c r="J197" i="12"/>
  <c r="S196" i="12"/>
  <c r="T196" i="12" s="1"/>
  <c r="R196" i="12"/>
  <c r="Q196" i="12"/>
  <c r="P196" i="12"/>
  <c r="O196" i="12"/>
  <c r="K196" i="12"/>
  <c r="J196" i="12"/>
  <c r="S195" i="12"/>
  <c r="T195" i="12" s="1"/>
  <c r="R195" i="12"/>
  <c r="Q195" i="12"/>
  <c r="P195" i="12"/>
  <c r="O195" i="12"/>
  <c r="K195" i="12"/>
  <c r="J195" i="12"/>
  <c r="S194" i="12"/>
  <c r="T194" i="12" s="1"/>
  <c r="R194" i="12"/>
  <c r="Q194" i="12"/>
  <c r="P194" i="12"/>
  <c r="O194" i="12"/>
  <c r="K194" i="12"/>
  <c r="J194" i="12"/>
  <c r="S193" i="12"/>
  <c r="T193" i="12" s="1"/>
  <c r="R193" i="12"/>
  <c r="Q193" i="12"/>
  <c r="P193" i="12"/>
  <c r="O193" i="12"/>
  <c r="K193" i="12"/>
  <c r="J193" i="12"/>
  <c r="R192" i="12"/>
  <c r="Q192" i="12"/>
  <c r="P192" i="12"/>
  <c r="O192" i="12"/>
  <c r="S192" i="12" s="1"/>
  <c r="T192" i="12" s="1"/>
  <c r="K192" i="12"/>
  <c r="J192" i="12"/>
  <c r="S191" i="12"/>
  <c r="T191" i="12" s="1"/>
  <c r="R191" i="12"/>
  <c r="Q191" i="12"/>
  <c r="P191" i="12"/>
  <c r="O191" i="12"/>
  <c r="K191" i="12"/>
  <c r="J191" i="12"/>
  <c r="R190" i="12"/>
  <c r="Q190" i="12"/>
  <c r="P190" i="12"/>
  <c r="O190" i="12"/>
  <c r="S190" i="12" s="1"/>
  <c r="T190" i="12" s="1"/>
  <c r="K190" i="12"/>
  <c r="J190" i="12"/>
  <c r="S189" i="12"/>
  <c r="T189" i="12" s="1"/>
  <c r="R189" i="12"/>
  <c r="Q189" i="12"/>
  <c r="P189" i="12"/>
  <c r="O189" i="12"/>
  <c r="K189" i="12"/>
  <c r="J189" i="12"/>
  <c r="S188" i="12"/>
  <c r="T188" i="12" s="1"/>
  <c r="R188" i="12"/>
  <c r="Q188" i="12"/>
  <c r="P188" i="12"/>
  <c r="O188" i="12"/>
  <c r="K188" i="12"/>
  <c r="J188" i="12"/>
  <c r="S187" i="12"/>
  <c r="T187" i="12" s="1"/>
  <c r="R187" i="12"/>
  <c r="Q187" i="12"/>
  <c r="P187" i="12"/>
  <c r="O187" i="12"/>
  <c r="K187" i="12"/>
  <c r="J187" i="12"/>
  <c r="S186" i="12"/>
  <c r="T186" i="12" s="1"/>
  <c r="R186" i="12"/>
  <c r="Q186" i="12"/>
  <c r="P186" i="12"/>
  <c r="O186" i="12"/>
  <c r="K186" i="12"/>
  <c r="J186" i="12"/>
  <c r="S185" i="12"/>
  <c r="T185" i="12" s="1"/>
  <c r="R185" i="12"/>
  <c r="Q185" i="12"/>
  <c r="P185" i="12"/>
  <c r="O185" i="12"/>
  <c r="K185" i="12"/>
  <c r="J185" i="12"/>
  <c r="S184" i="12"/>
  <c r="T184" i="12" s="1"/>
  <c r="R184" i="12"/>
  <c r="Q184" i="12"/>
  <c r="P184" i="12"/>
  <c r="O184" i="12"/>
  <c r="K184" i="12"/>
  <c r="J184" i="12"/>
  <c r="S183" i="12"/>
  <c r="T183" i="12" s="1"/>
  <c r="R183" i="12"/>
  <c r="Q183" i="12"/>
  <c r="P183" i="12"/>
  <c r="O183" i="12"/>
  <c r="K183" i="12"/>
  <c r="J183" i="12"/>
  <c r="S182" i="12"/>
  <c r="T182" i="12" s="1"/>
  <c r="R182" i="12"/>
  <c r="Q182" i="12"/>
  <c r="P182" i="12"/>
  <c r="O182" i="12"/>
  <c r="K182" i="12"/>
  <c r="J182" i="12"/>
  <c r="S181" i="12"/>
  <c r="T181" i="12" s="1"/>
  <c r="R181" i="12"/>
  <c r="Q181" i="12"/>
  <c r="P181" i="12"/>
  <c r="O181" i="12"/>
  <c r="K181" i="12"/>
  <c r="J181" i="12"/>
  <c r="S180" i="12"/>
  <c r="R180" i="12"/>
  <c r="Q180" i="12"/>
  <c r="P180" i="12"/>
  <c r="O180" i="12"/>
  <c r="R179" i="12"/>
  <c r="Q179" i="12"/>
  <c r="P179" i="12"/>
  <c r="O179" i="12"/>
  <c r="S179" i="12" s="1"/>
  <c r="T179" i="12" s="1"/>
  <c r="S178" i="12"/>
  <c r="T178" i="12" s="1"/>
  <c r="R178" i="12"/>
  <c r="Q178" i="12"/>
  <c r="P178" i="12"/>
  <c r="O178" i="12"/>
  <c r="S177" i="12"/>
  <c r="T177" i="12" s="1"/>
  <c r="R177" i="12"/>
  <c r="Q177" i="12"/>
  <c r="P177" i="12"/>
  <c r="O177" i="12"/>
  <c r="S176" i="12"/>
  <c r="T176" i="12" s="1"/>
  <c r="R176" i="12"/>
  <c r="Q176" i="12"/>
  <c r="P176" i="12"/>
  <c r="O176" i="12"/>
  <c r="S175" i="12"/>
  <c r="T175" i="12" s="1"/>
  <c r="R175" i="12"/>
  <c r="Q175" i="12"/>
  <c r="P175" i="12"/>
  <c r="O175" i="12"/>
  <c r="R174" i="12"/>
  <c r="Q174" i="12"/>
  <c r="P174" i="12"/>
  <c r="O174" i="12"/>
  <c r="S174" i="12" s="1"/>
  <c r="T174" i="12" s="1"/>
  <c r="R173" i="12"/>
  <c r="Q173" i="12"/>
  <c r="P173" i="12"/>
  <c r="O173" i="12"/>
  <c r="S173" i="12" s="1"/>
  <c r="T173" i="12" s="1"/>
  <c r="S172" i="12"/>
  <c r="T172" i="12" s="1"/>
  <c r="R172" i="12"/>
  <c r="Q172" i="12"/>
  <c r="P172" i="12"/>
  <c r="O172" i="12"/>
  <c r="S171" i="12"/>
  <c r="T171" i="12" s="1"/>
  <c r="R171" i="12"/>
  <c r="Q171" i="12"/>
  <c r="P171" i="12"/>
  <c r="O171" i="12"/>
  <c r="S170" i="12"/>
  <c r="T170" i="12" s="1"/>
  <c r="R170" i="12"/>
  <c r="Q170" i="12"/>
  <c r="P170" i="12"/>
  <c r="O170" i="12"/>
  <c r="R169" i="12"/>
  <c r="Q169" i="12"/>
  <c r="P169" i="12"/>
  <c r="O169" i="12"/>
  <c r="S169" i="12" s="1"/>
  <c r="T169" i="12" s="1"/>
  <c r="S168" i="12"/>
  <c r="T168" i="12" s="1"/>
  <c r="R168" i="12"/>
  <c r="Q168" i="12"/>
  <c r="P168" i="12"/>
  <c r="O168" i="12"/>
  <c r="S167" i="12"/>
  <c r="T167" i="12" s="1"/>
  <c r="R167" i="12"/>
  <c r="Q167" i="12"/>
  <c r="P167" i="12"/>
  <c r="O167" i="12"/>
  <c r="S166" i="12"/>
  <c r="T166" i="12" s="1"/>
  <c r="R166" i="12"/>
  <c r="Q166" i="12"/>
  <c r="P166" i="12"/>
  <c r="O166" i="12"/>
  <c r="R165" i="12"/>
  <c r="Q165" i="12"/>
  <c r="P165" i="12"/>
  <c r="O165" i="12"/>
  <c r="S165" i="12" s="1"/>
  <c r="T165" i="12" s="1"/>
  <c r="R164" i="12"/>
  <c r="Q164" i="12"/>
  <c r="P164" i="12"/>
  <c r="O164" i="12"/>
  <c r="S164" i="12" s="1"/>
  <c r="T164" i="12" s="1"/>
  <c r="S163" i="12"/>
  <c r="T163" i="12" s="1"/>
  <c r="R163" i="12"/>
  <c r="Q163" i="12"/>
  <c r="P163" i="12"/>
  <c r="O163" i="12"/>
  <c r="S162" i="12"/>
  <c r="T162" i="12" s="1"/>
  <c r="R162" i="12"/>
  <c r="Q162" i="12"/>
  <c r="P162" i="12"/>
  <c r="O162" i="12"/>
  <c r="S161" i="12"/>
  <c r="T161" i="12" s="1"/>
  <c r="R161" i="12"/>
  <c r="Q161" i="12"/>
  <c r="P161" i="12"/>
  <c r="O161" i="12"/>
  <c r="R160" i="12"/>
  <c r="Q160" i="12"/>
  <c r="P160" i="12"/>
  <c r="O160" i="12"/>
  <c r="S160" i="12" s="1"/>
  <c r="T160" i="12" s="1"/>
  <c r="R159" i="12"/>
  <c r="Q159" i="12"/>
  <c r="P159" i="12"/>
  <c r="O159" i="12"/>
  <c r="S159" i="12" s="1"/>
  <c r="T159" i="12" s="1"/>
  <c r="R158" i="12"/>
  <c r="Q158" i="12"/>
  <c r="P158" i="12"/>
  <c r="S157" i="12"/>
  <c r="R157" i="12"/>
  <c r="Q157" i="12"/>
  <c r="P157" i="12"/>
  <c r="O157" i="12"/>
  <c r="R156" i="12"/>
  <c r="Q156" i="12"/>
  <c r="P156" i="12"/>
  <c r="O156" i="12"/>
  <c r="S156" i="12" s="1"/>
  <c r="T156" i="12" s="1"/>
  <c r="S155" i="12"/>
  <c r="T155" i="12" s="1"/>
  <c r="R155" i="12"/>
  <c r="Q155" i="12"/>
  <c r="P155" i="12"/>
  <c r="O155" i="12"/>
  <c r="S154" i="12"/>
  <c r="R154" i="12"/>
  <c r="Q154" i="12"/>
  <c r="P154" i="12"/>
  <c r="O154" i="12"/>
  <c r="R153" i="12"/>
  <c r="Q153" i="12"/>
  <c r="P153" i="12"/>
  <c r="O153" i="12"/>
  <c r="S153" i="12" s="1"/>
  <c r="S152" i="12"/>
  <c r="T152" i="12" s="1"/>
  <c r="R152" i="12"/>
  <c r="Q152" i="12"/>
  <c r="P152" i="12"/>
  <c r="O152" i="12"/>
  <c r="S151" i="12"/>
  <c r="T151" i="12" s="1"/>
  <c r="R151" i="12"/>
  <c r="Q151" i="12"/>
  <c r="P151" i="12"/>
  <c r="O151" i="12"/>
  <c r="R150" i="12"/>
  <c r="Q150" i="12"/>
  <c r="P150" i="12"/>
  <c r="O150" i="12"/>
  <c r="S150" i="12" s="1"/>
  <c r="R149" i="12"/>
  <c r="Q149" i="12"/>
  <c r="P149" i="12"/>
  <c r="O149" i="12"/>
  <c r="S149" i="12" s="1"/>
  <c r="T149" i="12" s="1"/>
  <c r="S148" i="12"/>
  <c r="T148" i="12" s="1"/>
  <c r="R148" i="12"/>
  <c r="Q148" i="12"/>
  <c r="P148" i="12"/>
  <c r="O148" i="12"/>
  <c r="R147" i="12"/>
  <c r="Q147" i="12"/>
  <c r="P147" i="12"/>
  <c r="O147" i="12"/>
  <c r="R146" i="12"/>
  <c r="Q146" i="12"/>
  <c r="P146" i="12"/>
  <c r="O146" i="12"/>
  <c r="S146" i="12" s="1"/>
  <c r="T146" i="12" s="1"/>
  <c r="S145" i="12"/>
  <c r="T145" i="12" s="1"/>
  <c r="R145" i="12"/>
  <c r="Q145" i="12"/>
  <c r="P145" i="12"/>
  <c r="O145" i="12"/>
  <c r="S144" i="12"/>
  <c r="T144" i="12" s="1"/>
  <c r="R144" i="12"/>
  <c r="Q144" i="12"/>
  <c r="P144" i="12"/>
  <c r="O144" i="12"/>
  <c r="S143" i="12"/>
  <c r="R143" i="12"/>
  <c r="Q143" i="12"/>
  <c r="P143" i="12"/>
  <c r="O143" i="12"/>
  <c r="R142" i="12"/>
  <c r="Q142" i="12"/>
  <c r="P142" i="12"/>
  <c r="O142" i="12"/>
  <c r="S142" i="12" s="1"/>
  <c r="T142" i="12" s="1"/>
  <c r="R141" i="12"/>
  <c r="Q141" i="12"/>
  <c r="P141" i="12"/>
  <c r="O141" i="12"/>
  <c r="S141" i="12" s="1"/>
  <c r="T141" i="12" s="1"/>
  <c r="S140" i="12"/>
  <c r="T140" i="12" s="1"/>
  <c r="R140" i="12"/>
  <c r="Q140" i="12"/>
  <c r="P140" i="12"/>
  <c r="O140" i="12"/>
  <c r="R139" i="12"/>
  <c r="Q139" i="12"/>
  <c r="P139" i="12"/>
  <c r="O139" i="12"/>
  <c r="S139" i="12" s="1"/>
  <c r="T139" i="12" s="1"/>
  <c r="R138" i="12"/>
  <c r="Q138" i="12"/>
  <c r="P138" i="12"/>
  <c r="O138" i="12"/>
  <c r="S138" i="12" s="1"/>
  <c r="T138" i="12" s="1"/>
  <c r="S137" i="12"/>
  <c r="T137" i="12" s="1"/>
  <c r="R137" i="12"/>
  <c r="Q137" i="12"/>
  <c r="P137" i="12"/>
  <c r="O137" i="12"/>
  <c r="R136" i="12"/>
  <c r="Q136" i="12"/>
  <c r="P136" i="12"/>
  <c r="O136" i="12"/>
  <c r="S136" i="12" s="1"/>
  <c r="T136" i="12" s="1"/>
  <c r="S135" i="12"/>
  <c r="T135" i="12" s="1"/>
  <c r="R135" i="12"/>
  <c r="Q135" i="12"/>
  <c r="P135" i="12"/>
  <c r="O135" i="12"/>
  <c r="R134" i="12"/>
  <c r="Q134" i="12"/>
  <c r="P134" i="12"/>
  <c r="O134" i="12"/>
  <c r="S134" i="12" s="1"/>
  <c r="T134" i="12" s="1"/>
  <c r="R133" i="12"/>
  <c r="Q133" i="12"/>
  <c r="P133" i="12"/>
  <c r="O133" i="12"/>
  <c r="S133" i="12" s="1"/>
  <c r="T133" i="12" s="1"/>
  <c r="S132" i="12"/>
  <c r="T132" i="12" s="1"/>
  <c r="R132" i="12"/>
  <c r="Q132" i="12"/>
  <c r="P132" i="12"/>
  <c r="O132" i="12"/>
  <c r="R131" i="12"/>
  <c r="Q131" i="12"/>
  <c r="P131" i="12"/>
  <c r="O131" i="12"/>
  <c r="S131" i="12" s="1"/>
  <c r="T131" i="12" s="1"/>
  <c r="S130" i="12"/>
  <c r="R130" i="12"/>
  <c r="Q130" i="12"/>
  <c r="P130" i="12"/>
  <c r="O130" i="12"/>
  <c r="R129" i="12"/>
  <c r="Q129" i="12"/>
  <c r="P129" i="12"/>
  <c r="O129" i="12"/>
  <c r="S129" i="12" s="1"/>
  <c r="S128" i="12"/>
  <c r="T128" i="12" s="1"/>
  <c r="R128" i="12"/>
  <c r="Q128" i="12"/>
  <c r="P128" i="12"/>
  <c r="O128" i="12"/>
  <c r="S127" i="12"/>
  <c r="T127" i="12" s="1"/>
  <c r="R127" i="12"/>
  <c r="Q127" i="12"/>
  <c r="P127" i="12"/>
  <c r="O127" i="12"/>
  <c r="R126" i="12"/>
  <c r="Q126" i="12"/>
  <c r="P126" i="12"/>
  <c r="O126" i="12"/>
  <c r="S126" i="12" s="1"/>
  <c r="T126" i="12" s="1"/>
  <c r="S125" i="12"/>
  <c r="T125" i="12" s="1"/>
  <c r="R125" i="12"/>
  <c r="Q125" i="12"/>
  <c r="P125" i="12"/>
  <c r="O125" i="12"/>
  <c r="R124" i="12"/>
  <c r="Q124" i="12"/>
  <c r="P124" i="12"/>
  <c r="O124" i="12"/>
  <c r="S124" i="12" s="1"/>
  <c r="T124" i="12" s="1"/>
  <c r="R123" i="12"/>
  <c r="Q123" i="12"/>
  <c r="P123" i="12"/>
  <c r="R122" i="12"/>
  <c r="Q122" i="12"/>
  <c r="P122" i="12"/>
  <c r="O122" i="12"/>
  <c r="S122" i="12" s="1"/>
  <c r="T122" i="12" s="1"/>
  <c r="R121" i="12"/>
  <c r="Q121" i="12"/>
  <c r="P121" i="12"/>
  <c r="O121" i="12"/>
  <c r="S121" i="12" s="1"/>
  <c r="R120" i="12"/>
  <c r="Q120" i="12"/>
  <c r="P120" i="12"/>
  <c r="O120" i="12"/>
  <c r="S120" i="12" s="1"/>
  <c r="T120" i="12" s="1"/>
  <c r="S119" i="12"/>
  <c r="R119" i="12"/>
  <c r="Q119" i="12"/>
  <c r="P119" i="12"/>
  <c r="O119" i="12"/>
  <c r="R118" i="12"/>
  <c r="Q118" i="12"/>
  <c r="P118" i="12"/>
  <c r="O118" i="12"/>
  <c r="S118" i="12" s="1"/>
  <c r="S117" i="12"/>
  <c r="T117" i="12" s="1"/>
  <c r="R117" i="12"/>
  <c r="Q117" i="12"/>
  <c r="P117" i="12"/>
  <c r="O117" i="12"/>
  <c r="R116" i="12"/>
  <c r="Q116" i="12"/>
  <c r="P116" i="12"/>
  <c r="S115" i="12"/>
  <c r="T115" i="12" s="1"/>
  <c r="R115" i="12"/>
  <c r="Q115" i="12"/>
  <c r="P115" i="12"/>
  <c r="O115" i="12"/>
  <c r="R114" i="12"/>
  <c r="Q114" i="12"/>
  <c r="P114" i="12"/>
  <c r="O114" i="12"/>
  <c r="S114" i="12" s="1"/>
  <c r="T114" i="12" s="1"/>
  <c r="R113" i="12"/>
  <c r="Q113" i="12"/>
  <c r="P113" i="12"/>
  <c r="O113" i="12"/>
  <c r="S113" i="12" s="1"/>
  <c r="R112" i="12"/>
  <c r="Q112" i="12"/>
  <c r="P112" i="12"/>
  <c r="O112" i="12"/>
  <c r="S112" i="12" s="1"/>
  <c r="T112" i="12" s="1"/>
  <c r="R111" i="12"/>
  <c r="Q111" i="12"/>
  <c r="P111" i="12"/>
  <c r="O111" i="12"/>
  <c r="S111" i="12" s="1"/>
  <c r="R110" i="12"/>
  <c r="Q110" i="12"/>
  <c r="P110" i="12"/>
  <c r="O110" i="12"/>
  <c r="S110" i="12" s="1"/>
  <c r="T110" i="12" s="1"/>
  <c r="R109" i="12"/>
  <c r="Q109" i="12"/>
  <c r="P109" i="12"/>
  <c r="O109" i="12"/>
  <c r="S109" i="12" s="1"/>
  <c r="T109" i="12" s="1"/>
  <c r="R108" i="12"/>
  <c r="Q108" i="12"/>
  <c r="P108" i="12"/>
  <c r="O108" i="12"/>
  <c r="S108" i="12" s="1"/>
  <c r="T108" i="12" s="1"/>
  <c r="R107" i="12"/>
  <c r="Q107" i="12"/>
  <c r="P107" i="12"/>
  <c r="S106" i="12"/>
  <c r="T106" i="12" s="1"/>
  <c r="R106" i="12"/>
  <c r="Q106" i="12"/>
  <c r="P106" i="12"/>
  <c r="O106" i="12"/>
  <c r="S105" i="12"/>
  <c r="R105" i="12"/>
  <c r="Q105" i="12"/>
  <c r="P105" i="12"/>
  <c r="O105" i="12"/>
  <c r="S104" i="12"/>
  <c r="T104" i="12" s="1"/>
  <c r="R104" i="12"/>
  <c r="Q104" i="12"/>
  <c r="P104" i="12"/>
  <c r="O104" i="12"/>
  <c r="R103" i="12"/>
  <c r="Q103" i="12"/>
  <c r="P103" i="12"/>
  <c r="O103" i="12"/>
  <c r="S103" i="12" s="1"/>
  <c r="T103" i="12" s="1"/>
  <c r="R102" i="12"/>
  <c r="Q102" i="12"/>
  <c r="P102" i="12"/>
  <c r="O102" i="12"/>
  <c r="S102" i="12" s="1"/>
  <c r="R101" i="12"/>
  <c r="Q101" i="12"/>
  <c r="P101" i="12"/>
  <c r="O101" i="12"/>
  <c r="S101" i="12" s="1"/>
  <c r="S100" i="12"/>
  <c r="T100" i="12" s="1"/>
  <c r="R100" i="12"/>
  <c r="Q100" i="12"/>
  <c r="P100" i="12"/>
  <c r="O100" i="12"/>
  <c r="S99" i="12"/>
  <c r="T99" i="12" s="1"/>
  <c r="R99" i="12"/>
  <c r="Q99" i="12"/>
  <c r="P99" i="12"/>
  <c r="O99" i="12"/>
  <c r="S98" i="12"/>
  <c r="T98" i="12" s="1"/>
  <c r="R98" i="12"/>
  <c r="Q98" i="12"/>
  <c r="P98" i="12"/>
  <c r="O98" i="12"/>
  <c r="R97" i="12"/>
  <c r="Q97" i="12"/>
  <c r="P97" i="12"/>
  <c r="O97" i="12"/>
  <c r="S97" i="12" s="1"/>
  <c r="T97" i="12" s="1"/>
  <c r="S96" i="12"/>
  <c r="R96" i="12"/>
  <c r="Q96" i="12"/>
  <c r="P96" i="12"/>
  <c r="O96" i="12"/>
  <c r="R95" i="12"/>
  <c r="Q95" i="12"/>
  <c r="P95" i="12"/>
  <c r="O95" i="12"/>
  <c r="S95" i="12" s="1"/>
  <c r="T95" i="12" s="1"/>
  <c r="R94" i="12"/>
  <c r="Q94" i="12"/>
  <c r="P94" i="12"/>
  <c r="O94" i="12"/>
  <c r="S94" i="12" s="1"/>
  <c r="T94" i="12" s="1"/>
  <c r="R93" i="12"/>
  <c r="Q93" i="12"/>
  <c r="P93" i="12"/>
  <c r="O93" i="12"/>
  <c r="S93" i="12" s="1"/>
  <c r="T93" i="12" s="1"/>
  <c r="R92" i="12"/>
  <c r="Q92" i="12"/>
  <c r="P92" i="12"/>
  <c r="O92" i="12"/>
  <c r="S92" i="12" s="1"/>
  <c r="R91" i="12"/>
  <c r="Q91" i="12"/>
  <c r="P91" i="12"/>
  <c r="O91" i="12"/>
  <c r="S91" i="12" s="1"/>
  <c r="T91" i="12" s="1"/>
  <c r="R90" i="12"/>
  <c r="Q90" i="12"/>
  <c r="P90" i="12"/>
  <c r="O90" i="12"/>
  <c r="S90" i="12" s="1"/>
  <c r="T90" i="12" s="1"/>
  <c r="S89" i="12"/>
  <c r="R89" i="12"/>
  <c r="Q89" i="12"/>
  <c r="P89" i="12"/>
  <c r="O89" i="12"/>
  <c r="R88" i="12"/>
  <c r="Q88" i="12"/>
  <c r="P88" i="12"/>
  <c r="O88" i="12"/>
  <c r="S88" i="12" s="1"/>
  <c r="S87" i="12"/>
  <c r="T87" i="12" s="1"/>
  <c r="R87" i="12"/>
  <c r="Q87" i="12"/>
  <c r="P87" i="12"/>
  <c r="O87" i="12"/>
  <c r="S86" i="12"/>
  <c r="T86" i="12" s="1"/>
  <c r="R86" i="12"/>
  <c r="Q86" i="12"/>
  <c r="P86" i="12"/>
  <c r="O86" i="12"/>
  <c r="S85" i="12"/>
  <c r="R85" i="12"/>
  <c r="Q85" i="12"/>
  <c r="P85" i="12"/>
  <c r="O85" i="12"/>
  <c r="R84" i="12"/>
  <c r="Q84" i="12"/>
  <c r="P84" i="12"/>
  <c r="O84" i="12"/>
  <c r="S84" i="12" s="1"/>
  <c r="R83" i="12"/>
  <c r="Q83" i="12"/>
  <c r="P83" i="12"/>
  <c r="O83" i="12"/>
  <c r="S83" i="12" s="1"/>
  <c r="T83" i="12" s="1"/>
  <c r="S82" i="12"/>
  <c r="T82" i="12" s="1"/>
  <c r="R82" i="12"/>
  <c r="Q82" i="12"/>
  <c r="P82" i="12"/>
  <c r="O82" i="12"/>
  <c r="R81" i="12"/>
  <c r="Q81" i="12"/>
  <c r="P81" i="12"/>
  <c r="O81" i="12"/>
  <c r="S81" i="12" s="1"/>
  <c r="T81" i="12" s="1"/>
  <c r="S80" i="12"/>
  <c r="R80" i="12"/>
  <c r="Q80" i="12"/>
  <c r="P80" i="12"/>
  <c r="O80" i="12"/>
  <c r="R79" i="12"/>
  <c r="Q79" i="12"/>
  <c r="P79" i="12"/>
  <c r="O79" i="12"/>
  <c r="S79" i="12" s="1"/>
  <c r="S78" i="12"/>
  <c r="R78" i="12"/>
  <c r="Q78" i="12"/>
  <c r="P78" i="12"/>
  <c r="O78" i="12"/>
  <c r="R77" i="12"/>
  <c r="Q77" i="12"/>
  <c r="P77" i="12"/>
  <c r="O77" i="12"/>
  <c r="S77" i="12" s="1"/>
  <c r="S76" i="12"/>
  <c r="R76" i="12"/>
  <c r="Q76" i="12"/>
  <c r="P76" i="12"/>
  <c r="O76" i="12"/>
  <c r="R75" i="12"/>
  <c r="Q75" i="12"/>
  <c r="P75" i="12"/>
  <c r="O75" i="12"/>
  <c r="S75" i="12" s="1"/>
  <c r="S74" i="12"/>
  <c r="T74" i="12" s="1"/>
  <c r="R74" i="12"/>
  <c r="Q74" i="12"/>
  <c r="P74" i="12"/>
  <c r="O74" i="12"/>
  <c r="S73" i="12"/>
  <c r="T73" i="12" s="1"/>
  <c r="R73" i="12"/>
  <c r="Q73" i="12"/>
  <c r="P73" i="12"/>
  <c r="O73" i="12"/>
  <c r="R72" i="12"/>
  <c r="Q72" i="12"/>
  <c r="P72" i="12"/>
  <c r="O72" i="12"/>
  <c r="S72" i="12" s="1"/>
  <c r="T72" i="12" s="1"/>
  <c r="R71" i="12"/>
  <c r="Q71" i="12"/>
  <c r="P71" i="12"/>
  <c r="O71" i="12"/>
  <c r="S71" i="12" s="1"/>
  <c r="T71" i="12" s="1"/>
  <c r="S70" i="12"/>
  <c r="R70" i="12"/>
  <c r="Q70" i="12"/>
  <c r="P70" i="12"/>
  <c r="O70" i="12"/>
  <c r="R69" i="12"/>
  <c r="Q69" i="12"/>
  <c r="P69" i="12"/>
  <c r="O69" i="12"/>
  <c r="S69" i="12" s="1"/>
  <c r="T69" i="12" s="1"/>
  <c r="R68" i="12"/>
  <c r="Q68" i="12"/>
  <c r="P68" i="12"/>
  <c r="O68" i="12"/>
  <c r="S68" i="12" s="1"/>
  <c r="T68" i="12" s="1"/>
  <c r="R67" i="12"/>
  <c r="Q67" i="12"/>
  <c r="P67" i="12"/>
  <c r="O67" i="12"/>
  <c r="S67" i="12" s="1"/>
  <c r="T67" i="12" s="1"/>
  <c r="R66" i="12"/>
  <c r="Q66" i="12"/>
  <c r="P66" i="12"/>
  <c r="O66" i="12"/>
  <c r="S66" i="12" s="1"/>
  <c r="T66" i="12" s="1"/>
  <c r="S65" i="12"/>
  <c r="R65" i="12"/>
  <c r="Q65" i="12"/>
  <c r="P65" i="12"/>
  <c r="O65" i="12"/>
  <c r="R64" i="12"/>
  <c r="Q64" i="12"/>
  <c r="P64" i="12"/>
  <c r="O64" i="12"/>
  <c r="S64" i="12" s="1"/>
  <c r="T64" i="12" s="1"/>
  <c r="S63" i="12"/>
  <c r="T63" i="12" s="1"/>
  <c r="W63" i="12" s="1"/>
  <c r="R63" i="12"/>
  <c r="Q63" i="12"/>
  <c r="P63" i="12"/>
  <c r="O63" i="12"/>
  <c r="S62" i="12"/>
  <c r="T62" i="12" s="1"/>
  <c r="W62" i="12" s="1"/>
  <c r="R62" i="12"/>
  <c r="Q62" i="12"/>
  <c r="P62" i="12"/>
  <c r="O62" i="12"/>
  <c r="R61" i="12"/>
  <c r="Q61" i="12"/>
  <c r="P61" i="12"/>
  <c r="O61" i="12"/>
  <c r="S61" i="12" s="1"/>
  <c r="T61" i="12" s="1"/>
  <c r="W61" i="12" s="1"/>
  <c r="S60" i="12"/>
  <c r="T60" i="12" s="1"/>
  <c r="W60" i="12" s="1"/>
  <c r="R60" i="12"/>
  <c r="Q60" i="12"/>
  <c r="P60" i="12"/>
  <c r="O60" i="12"/>
  <c r="R59" i="12"/>
  <c r="Q59" i="12"/>
  <c r="P59" i="12"/>
  <c r="O59" i="12"/>
  <c r="S59" i="12" s="1"/>
  <c r="T59" i="12" s="1"/>
  <c r="W59" i="12" s="1"/>
  <c r="S58" i="12"/>
  <c r="T58" i="12" s="1"/>
  <c r="W58" i="12" s="1"/>
  <c r="R58" i="12"/>
  <c r="Q58" i="12"/>
  <c r="P58" i="12"/>
  <c r="O58" i="12"/>
  <c r="R57" i="12"/>
  <c r="Q57" i="12"/>
  <c r="P57" i="12"/>
  <c r="O57" i="12"/>
  <c r="S57" i="12" s="1"/>
  <c r="T57" i="12" s="1"/>
  <c r="W57" i="12" s="1"/>
  <c r="R56" i="12"/>
  <c r="Q56" i="12"/>
  <c r="P56" i="12"/>
  <c r="O56" i="12"/>
  <c r="S56" i="12" s="1"/>
  <c r="S55" i="12"/>
  <c r="T55" i="12" s="1"/>
  <c r="W55" i="12" s="1"/>
  <c r="R55" i="12"/>
  <c r="Q55" i="12"/>
  <c r="P55" i="12"/>
  <c r="O55" i="12"/>
  <c r="R54" i="12"/>
  <c r="Q54" i="12"/>
  <c r="P54" i="12"/>
  <c r="O54" i="12"/>
  <c r="S54" i="12" s="1"/>
  <c r="T54" i="12" s="1"/>
  <c r="W54" i="12" s="1"/>
  <c r="S53" i="12"/>
  <c r="T53" i="12" s="1"/>
  <c r="W53" i="12" s="1"/>
  <c r="R53" i="12"/>
  <c r="Q53" i="12"/>
  <c r="P53" i="12"/>
  <c r="O53" i="12"/>
  <c r="S52" i="12"/>
  <c r="R52" i="12"/>
  <c r="Q52" i="12"/>
  <c r="P52" i="12"/>
  <c r="O52" i="12"/>
  <c r="R51" i="12"/>
  <c r="Q51" i="12"/>
  <c r="P51" i="12"/>
  <c r="O51" i="12"/>
  <c r="S51" i="12" s="1"/>
  <c r="R50" i="12"/>
  <c r="Q50" i="12"/>
  <c r="P50" i="12"/>
  <c r="O50" i="12"/>
  <c r="S50" i="12" s="1"/>
  <c r="S49" i="12"/>
  <c r="T49" i="12" s="1"/>
  <c r="W49" i="12" s="1"/>
  <c r="R49" i="12"/>
  <c r="Q49" i="12"/>
  <c r="P49" i="12"/>
  <c r="O49" i="12"/>
  <c r="R48" i="12"/>
  <c r="Q48" i="12"/>
  <c r="P48" i="12"/>
  <c r="O48" i="12"/>
  <c r="U48" i="12" s="1"/>
  <c r="R47" i="12"/>
  <c r="Q47" i="12"/>
  <c r="P47" i="12"/>
  <c r="O47" i="12"/>
  <c r="U47" i="12" s="1"/>
  <c r="R46" i="12"/>
  <c r="Q46" i="12"/>
  <c r="P46" i="12"/>
  <c r="O46" i="12"/>
  <c r="S46" i="12" s="1"/>
  <c r="R45" i="12"/>
  <c r="Q45" i="12"/>
  <c r="P45" i="12"/>
  <c r="O45" i="12"/>
  <c r="R44" i="12"/>
  <c r="Q44" i="12"/>
  <c r="P44" i="12"/>
  <c r="O44" i="12"/>
  <c r="S44" i="12" s="1"/>
  <c r="T44" i="12" s="1"/>
  <c r="S43" i="12"/>
  <c r="T43" i="12" s="1"/>
  <c r="R43" i="12"/>
  <c r="Q43" i="12"/>
  <c r="P43" i="12"/>
  <c r="O43" i="12"/>
  <c r="S42" i="12"/>
  <c r="T42" i="12" s="1"/>
  <c r="W42" i="12" s="1"/>
  <c r="R42" i="12"/>
  <c r="Q42" i="12"/>
  <c r="P42" i="12"/>
  <c r="O42" i="12"/>
  <c r="V42" i="12" s="1"/>
  <c r="R41" i="12"/>
  <c r="Q41" i="12"/>
  <c r="P41" i="12"/>
  <c r="O41" i="12"/>
  <c r="S41" i="12" s="1"/>
  <c r="T41" i="12" s="1"/>
  <c r="W41" i="12" s="1"/>
  <c r="S40" i="12"/>
  <c r="T40" i="12" s="1"/>
  <c r="W40" i="12" s="1"/>
  <c r="R40" i="12"/>
  <c r="Q40" i="12"/>
  <c r="P40" i="12"/>
  <c r="O40" i="12"/>
  <c r="R39" i="12"/>
  <c r="Q39" i="12"/>
  <c r="P39" i="12"/>
  <c r="O39" i="12"/>
  <c r="S39" i="12" s="1"/>
  <c r="T39" i="12" s="1"/>
  <c r="W39" i="12" s="1"/>
  <c r="R38" i="12"/>
  <c r="Q38" i="12"/>
  <c r="P38" i="12"/>
  <c r="O38" i="12"/>
  <c r="S38" i="12" s="1"/>
  <c r="T38" i="12" s="1"/>
  <c r="W38" i="12" s="1"/>
  <c r="R37" i="12"/>
  <c r="Q37" i="12"/>
  <c r="P37" i="12"/>
  <c r="O37" i="12"/>
  <c r="S37" i="12" s="1"/>
  <c r="T37" i="12" s="1"/>
  <c r="W37" i="12" s="1"/>
  <c r="R36" i="12"/>
  <c r="Q36" i="12"/>
  <c r="P36" i="12"/>
  <c r="O36" i="12"/>
  <c r="S36" i="12" s="1"/>
  <c r="T36" i="12" s="1"/>
  <c r="W36" i="12" s="1"/>
  <c r="R35" i="12"/>
  <c r="Q35" i="12"/>
  <c r="P35" i="12"/>
  <c r="O35" i="12"/>
  <c r="R34" i="12"/>
  <c r="Q34" i="12"/>
  <c r="P34" i="12"/>
  <c r="O34" i="12"/>
  <c r="S34" i="12" s="1"/>
  <c r="T34" i="12" s="1"/>
  <c r="R33" i="12"/>
  <c r="Q33" i="12"/>
  <c r="P33" i="12"/>
  <c r="O33" i="12"/>
  <c r="S33" i="12" s="1"/>
  <c r="T33" i="12" s="1"/>
  <c r="R32" i="12"/>
  <c r="Q32" i="12"/>
  <c r="P32" i="12"/>
  <c r="S31" i="12"/>
  <c r="R31" i="12"/>
  <c r="Q31" i="12"/>
  <c r="P31" i="12"/>
  <c r="O31" i="12"/>
  <c r="R30" i="12"/>
  <c r="Q30" i="12"/>
  <c r="P30" i="12"/>
  <c r="O30" i="12"/>
  <c r="R29" i="12"/>
  <c r="Q29" i="12"/>
  <c r="P29" i="12"/>
  <c r="O29" i="12"/>
  <c r="S29" i="12" s="1"/>
  <c r="T29" i="12" s="1"/>
  <c r="W29" i="12" s="1"/>
  <c r="S28" i="12"/>
  <c r="T28" i="12" s="1"/>
  <c r="W28" i="12" s="1"/>
  <c r="R28" i="12"/>
  <c r="Q28" i="12"/>
  <c r="P28" i="12"/>
  <c r="O28" i="12"/>
  <c r="U28" i="12" s="1"/>
  <c r="R27" i="12"/>
  <c r="Q27" i="12"/>
  <c r="P27" i="12"/>
  <c r="O27" i="12"/>
  <c r="S27" i="12" s="1"/>
  <c r="T27" i="12" s="1"/>
  <c r="W27" i="12" s="1"/>
  <c r="R26" i="12"/>
  <c r="Q26" i="12"/>
  <c r="P26" i="12"/>
  <c r="O26" i="12"/>
  <c r="R25" i="12"/>
  <c r="Q25" i="12"/>
  <c r="P25" i="12"/>
  <c r="O25" i="12"/>
  <c r="S25" i="12" s="1"/>
  <c r="T25" i="12" s="1"/>
  <c r="W25" i="12" s="1"/>
  <c r="S24" i="12"/>
  <c r="R24" i="12"/>
  <c r="Q24" i="12"/>
  <c r="P24" i="12"/>
  <c r="O24" i="12"/>
  <c r="R23" i="12"/>
  <c r="Q23" i="12"/>
  <c r="P23" i="12"/>
  <c r="O23" i="12"/>
  <c r="S23" i="12" s="1"/>
  <c r="T23" i="12" s="1"/>
  <c r="W23" i="12" s="1"/>
  <c r="S22" i="12"/>
  <c r="T22" i="12" s="1"/>
  <c r="W22" i="12" s="1"/>
  <c r="R22" i="12"/>
  <c r="Q22" i="12"/>
  <c r="P22" i="12"/>
  <c r="O22" i="12"/>
  <c r="S21" i="12"/>
  <c r="T21" i="12" s="1"/>
  <c r="W21" i="12" s="1"/>
  <c r="R21" i="12"/>
  <c r="Q21" i="12"/>
  <c r="P21" i="12"/>
  <c r="O21" i="12"/>
  <c r="R20" i="12"/>
  <c r="Q20" i="12"/>
  <c r="P20" i="12"/>
  <c r="O20" i="12"/>
  <c r="S20" i="12" s="1"/>
  <c r="T20" i="12" s="1"/>
  <c r="W20" i="12" s="1"/>
  <c r="R19" i="12"/>
  <c r="Q19" i="12"/>
  <c r="P19" i="12"/>
  <c r="O19" i="12"/>
  <c r="S19" i="12" s="1"/>
  <c r="T19" i="12" s="1"/>
  <c r="W19" i="12" s="1"/>
  <c r="R18" i="12"/>
  <c r="Q18" i="12"/>
  <c r="P18" i="12"/>
  <c r="O18" i="12"/>
  <c r="R17" i="12"/>
  <c r="Q17" i="12"/>
  <c r="P17" i="12"/>
  <c r="O17" i="12"/>
  <c r="R16" i="12"/>
  <c r="Q16" i="12"/>
  <c r="P16" i="12"/>
  <c r="O16" i="12"/>
  <c r="R15" i="12"/>
  <c r="Q15" i="12"/>
  <c r="P15" i="12"/>
  <c r="O15" i="12"/>
  <c r="S15" i="12" s="1"/>
  <c r="R14" i="12"/>
  <c r="Q14" i="12"/>
  <c r="P14" i="12"/>
  <c r="O14" i="12"/>
  <c r="S14" i="12" s="1"/>
  <c r="S13" i="12"/>
  <c r="T13" i="12" s="1"/>
  <c r="W13" i="12" s="1"/>
  <c r="R13" i="12"/>
  <c r="Q13" i="12"/>
  <c r="P13" i="12"/>
  <c r="O13" i="12"/>
  <c r="U13" i="12" s="1"/>
  <c r="R12" i="12"/>
  <c r="Q12" i="12"/>
  <c r="P12" i="12"/>
  <c r="O12" i="12"/>
  <c r="S12" i="12" s="1"/>
  <c r="T12" i="12" s="1"/>
  <c r="W12" i="12" s="1"/>
  <c r="S11" i="12"/>
  <c r="T11" i="12" s="1"/>
  <c r="W11" i="12" s="1"/>
  <c r="R11" i="12"/>
  <c r="Q11" i="12"/>
  <c r="P11" i="12"/>
  <c r="O11" i="12"/>
  <c r="R10" i="12"/>
  <c r="Q10" i="12"/>
  <c r="P10" i="12"/>
  <c r="O10" i="12"/>
  <c r="S9" i="12"/>
  <c r="T9" i="12" s="1"/>
  <c r="W9" i="12" s="1"/>
  <c r="R9" i="12"/>
  <c r="Q9" i="12"/>
  <c r="P9" i="12"/>
  <c r="O9" i="12"/>
  <c r="R8" i="12"/>
  <c r="Q8" i="12"/>
  <c r="P8" i="12"/>
  <c r="O8" i="12"/>
  <c r="S8" i="12" s="1"/>
  <c r="R7" i="12"/>
  <c r="Q7" i="12"/>
  <c r="P7" i="12"/>
  <c r="O7" i="12"/>
  <c r="S7" i="12" s="1"/>
  <c r="S6" i="12"/>
  <c r="R6" i="12"/>
  <c r="Q6" i="12"/>
  <c r="P6" i="12"/>
  <c r="O6" i="12"/>
  <c r="R5" i="12"/>
  <c r="Q5" i="12"/>
  <c r="P5" i="12"/>
  <c r="O5" i="12"/>
  <c r="J5" i="12" s="1"/>
  <c r="K5" i="12"/>
  <c r="E3" i="12"/>
  <c r="D3" i="12"/>
  <c r="N2" i="12"/>
  <c r="C1" i="12"/>
  <c r="S26" i="12" l="1"/>
  <c r="T26" i="12" s="1"/>
  <c r="W26" i="12" s="1"/>
  <c r="U26" i="12"/>
  <c r="S45" i="12"/>
  <c r="T45" i="12" s="1"/>
  <c r="W45" i="12" s="1"/>
  <c r="U45" i="12"/>
  <c r="S10" i="12"/>
  <c r="T10" i="12" s="1"/>
  <c r="W10" i="12" s="1"/>
  <c r="U10" i="12"/>
  <c r="S16" i="12"/>
  <c r="T16" i="12" s="1"/>
  <c r="W16" i="12" s="1"/>
  <c r="U16" i="12"/>
  <c r="S18" i="12"/>
  <c r="T18" i="12" s="1"/>
  <c r="W18" i="12" s="1"/>
  <c r="U18" i="12"/>
  <c r="S30" i="12"/>
  <c r="T30" i="12" s="1"/>
  <c r="W30" i="12" s="1"/>
  <c r="U30" i="12"/>
  <c r="S35" i="12"/>
  <c r="T35" i="12" s="1"/>
  <c r="W35" i="12" s="1"/>
  <c r="U35" i="12"/>
  <c r="T52" i="12"/>
  <c r="W52" i="12" s="1"/>
  <c r="V52" i="12"/>
  <c r="T56" i="12"/>
  <c r="W56" i="12" s="1"/>
  <c r="V56" i="12"/>
  <c r="K420" i="12"/>
  <c r="J420" i="12" s="1"/>
  <c r="T442" i="12"/>
  <c r="J416" i="12"/>
  <c r="K416" i="12"/>
  <c r="J394" i="12"/>
  <c r="T396" i="12"/>
  <c r="T400" i="12"/>
  <c r="T398" i="12"/>
  <c r="T402" i="12"/>
  <c r="K389" i="12"/>
  <c r="J389" i="12"/>
  <c r="J376" i="12"/>
  <c r="K376" i="12"/>
  <c r="T376" i="12"/>
  <c r="T378" i="12"/>
  <c r="T368" i="12"/>
  <c r="J356" i="12"/>
  <c r="K356" i="12"/>
  <c r="K332" i="12"/>
  <c r="J332" i="12" s="1"/>
  <c r="T336" i="12"/>
  <c r="T352" i="12"/>
  <c r="T334" i="12"/>
  <c r="T354" i="12"/>
  <c r="J311" i="12"/>
  <c r="T320" i="12"/>
  <c r="K248" i="12"/>
  <c r="J248" i="12" s="1"/>
  <c r="T248" i="12"/>
  <c r="T239" i="12"/>
  <c r="J238" i="12"/>
  <c r="K239" i="12" s="1"/>
  <c r="J239" i="12" s="1"/>
  <c r="K240" i="12" s="1"/>
  <c r="J240" i="12" s="1"/>
  <c r="K241" i="12" s="1"/>
  <c r="J241" i="12" s="1"/>
  <c r="K242" i="12" s="1"/>
  <c r="J242" i="12" s="1"/>
  <c r="T243" i="12"/>
  <c r="T241" i="12"/>
  <c r="T242" i="12"/>
  <c r="T7" i="12"/>
  <c r="W7" i="12" s="1"/>
  <c r="T8" i="12"/>
  <c r="W8" i="12" s="1"/>
  <c r="T84" i="12"/>
  <c r="T85" i="12"/>
  <c r="T118" i="12"/>
  <c r="T119" i="12"/>
  <c r="T153" i="12"/>
  <c r="T154" i="12"/>
  <c r="T92" i="12"/>
  <c r="T96" i="12"/>
  <c r="T180" i="12"/>
  <c r="T50" i="12"/>
  <c r="W50" i="12" s="1"/>
  <c r="T51" i="12"/>
  <c r="W51" i="12" s="1"/>
  <c r="T113" i="12"/>
  <c r="T143" i="12"/>
  <c r="T157" i="12"/>
  <c r="T150" i="12"/>
  <c r="S147" i="12"/>
  <c r="T147" i="12" s="1"/>
  <c r="T70" i="12"/>
  <c r="T14" i="12"/>
  <c r="W14" i="12" s="1"/>
  <c r="T15" i="12"/>
  <c r="W15" i="12" s="1"/>
  <c r="T6" i="12"/>
  <c r="W6" i="12" s="1"/>
  <c r="S5" i="12"/>
  <c r="T5" i="12" s="1"/>
  <c r="W5" i="12" s="1"/>
  <c r="O158" i="12"/>
  <c r="S158" i="12" s="1"/>
  <c r="T158" i="12" s="1"/>
  <c r="S17" i="12"/>
  <c r="T17" i="12" s="1"/>
  <c r="W17" i="12" s="1"/>
  <c r="T24" i="12"/>
  <c r="W24" i="12" s="1"/>
  <c r="T31" i="12"/>
  <c r="W31" i="12" s="1"/>
  <c r="T75" i="12"/>
  <c r="T76" i="12"/>
  <c r="T77" i="12"/>
  <c r="T78" i="12"/>
  <c r="T101" i="12"/>
  <c r="T129" i="12"/>
  <c r="T130" i="12"/>
  <c r="T79" i="12"/>
  <c r="T80" i="12"/>
  <c r="T88" i="12"/>
  <c r="T89" i="12"/>
  <c r="T111" i="12"/>
  <c r="T121" i="12"/>
  <c r="T105" i="12"/>
  <c r="T102" i="12"/>
  <c r="T65" i="12"/>
  <c r="T46" i="12"/>
  <c r="W46" i="12" s="1"/>
  <c r="R999" i="12"/>
  <c r="R3" i="12" s="1"/>
  <c r="K6" i="12"/>
  <c r="J6" i="12" s="1"/>
  <c r="P999" i="12"/>
  <c r="P3" i="12" s="1"/>
  <c r="Q999" i="12"/>
  <c r="Q3" i="12" s="1"/>
  <c r="L999" i="12"/>
  <c r="U999" i="12" l="1"/>
  <c r="U1000" i="12"/>
  <c r="W999" i="12"/>
  <c r="W1000" i="12"/>
  <c r="K421" i="12"/>
  <c r="J421" i="12"/>
  <c r="K417" i="12"/>
  <c r="J417" i="12"/>
  <c r="J395" i="12"/>
  <c r="K395" i="12"/>
  <c r="K390" i="12"/>
  <c r="J390" i="12"/>
  <c r="K377" i="12"/>
  <c r="J377" i="12"/>
  <c r="K357" i="12"/>
  <c r="J357" i="12"/>
  <c r="K333" i="12"/>
  <c r="J333" i="12"/>
  <c r="K312" i="12"/>
  <c r="J312" i="12" s="1"/>
  <c r="K243" i="12"/>
  <c r="J243" i="12" s="1"/>
  <c r="K7" i="12"/>
  <c r="J7" i="12" s="1"/>
  <c r="W3" i="12" l="1"/>
  <c r="U3" i="12"/>
  <c r="K422" i="12"/>
  <c r="J422" i="12"/>
  <c r="K418" i="12"/>
  <c r="J418" i="12"/>
  <c r="J396" i="12"/>
  <c r="K396" i="12"/>
  <c r="K391" i="12"/>
  <c r="J391" i="12" s="1"/>
  <c r="K378" i="12"/>
  <c r="J378" i="12"/>
  <c r="K358" i="12"/>
  <c r="J358" i="12" s="1"/>
  <c r="K334" i="12"/>
  <c r="J334" i="12"/>
  <c r="K313" i="12"/>
  <c r="J313" i="12"/>
  <c r="K8" i="12"/>
  <c r="J8" i="12" s="1"/>
  <c r="K423" i="12" l="1"/>
  <c r="J423" i="12" s="1"/>
  <c r="K397" i="12"/>
  <c r="J397" i="12"/>
  <c r="K392" i="12"/>
  <c r="J392" i="12" s="1"/>
  <c r="K379" i="12"/>
  <c r="J379" i="12"/>
  <c r="K359" i="12"/>
  <c r="J359" i="12"/>
  <c r="K335" i="12"/>
  <c r="J335" i="12"/>
  <c r="K314" i="12"/>
  <c r="J314" i="12"/>
  <c r="K9" i="12"/>
  <c r="J9" i="12" s="1"/>
  <c r="K424" i="12" l="1"/>
  <c r="J424" i="12" s="1"/>
  <c r="K398" i="12"/>
  <c r="J398" i="12"/>
  <c r="J380" i="12"/>
  <c r="K380" i="12"/>
  <c r="K360" i="12"/>
  <c r="J360" i="12" s="1"/>
  <c r="K336" i="12"/>
  <c r="J336" i="12" s="1"/>
  <c r="K315" i="12"/>
  <c r="J315" i="12"/>
  <c r="K10" i="12"/>
  <c r="J10" i="12" s="1"/>
  <c r="K425" i="12" l="1"/>
  <c r="J425" i="12"/>
  <c r="K399" i="12"/>
  <c r="J399" i="12" s="1"/>
  <c r="K381" i="12"/>
  <c r="J381" i="12"/>
  <c r="K361" i="12"/>
  <c r="J361" i="12"/>
  <c r="K337" i="12"/>
  <c r="J337" i="12"/>
  <c r="K316" i="12"/>
  <c r="J316" i="12" s="1"/>
  <c r="K11" i="12"/>
  <c r="J11" i="12" s="1"/>
  <c r="K426" i="12" l="1"/>
  <c r="J426" i="12"/>
  <c r="K400" i="12"/>
  <c r="J400" i="12" s="1"/>
  <c r="K382" i="12"/>
  <c r="J382" i="12"/>
  <c r="K362" i="12"/>
  <c r="J362" i="12" s="1"/>
  <c r="K338" i="12"/>
  <c r="J338" i="12"/>
  <c r="K317" i="12"/>
  <c r="J317" i="12"/>
  <c r="J12" i="12"/>
  <c r="K427" i="12" l="1"/>
  <c r="J427" i="12" s="1"/>
  <c r="K401" i="12"/>
  <c r="J401" i="12"/>
  <c r="K383" i="12"/>
  <c r="J383" i="12"/>
  <c r="K363" i="12"/>
  <c r="J363" i="12"/>
  <c r="K339" i="12"/>
  <c r="J339" i="12"/>
  <c r="K318" i="12"/>
  <c r="J318" i="12"/>
  <c r="K13" i="12"/>
  <c r="J13" i="12" s="1"/>
  <c r="J428" i="12" l="1"/>
  <c r="K428" i="12"/>
  <c r="K402" i="12"/>
  <c r="J402" i="12"/>
  <c r="J384" i="12"/>
  <c r="K384" i="12"/>
  <c r="K364" i="12"/>
  <c r="J364" i="12" s="1"/>
  <c r="K340" i="12"/>
  <c r="J340" i="12" s="1"/>
  <c r="K319" i="12"/>
  <c r="J319" i="12"/>
  <c r="K14" i="12"/>
  <c r="J14" i="12" s="1"/>
  <c r="K429" i="12" l="1"/>
  <c r="J429" i="12"/>
  <c r="J403" i="12"/>
  <c r="K403" i="12"/>
  <c r="K385" i="12"/>
  <c r="J385" i="12"/>
  <c r="K365" i="12"/>
  <c r="J365" i="12"/>
  <c r="K366" i="12" s="1"/>
  <c r="K341" i="12"/>
  <c r="J341" i="12"/>
  <c r="K320" i="12"/>
  <c r="J320" i="12" s="1"/>
  <c r="K15" i="12"/>
  <c r="J15" i="12"/>
  <c r="K430" i="12" l="1"/>
  <c r="J430" i="12"/>
  <c r="K404" i="12"/>
  <c r="J404" i="12" s="1"/>
  <c r="K386" i="12"/>
  <c r="J386" i="12"/>
  <c r="O366" i="12"/>
  <c r="S366" i="12" s="1"/>
  <c r="T366" i="12" s="1"/>
  <c r="J366" i="12"/>
  <c r="K342" i="12"/>
  <c r="J342" i="12"/>
  <c r="K321" i="12"/>
  <c r="J321" i="12"/>
  <c r="K16" i="12"/>
  <c r="J16" i="12"/>
  <c r="K431" i="12" l="1"/>
  <c r="J431" i="12" s="1"/>
  <c r="K405" i="12"/>
  <c r="J405" i="12"/>
  <c r="K367" i="12"/>
  <c r="J367" i="12"/>
  <c r="K343" i="12"/>
  <c r="J343" i="12" s="1"/>
  <c r="K322" i="12"/>
  <c r="J322" i="12"/>
  <c r="K17" i="12"/>
  <c r="J17" i="12" s="1"/>
  <c r="K432" i="12" l="1"/>
  <c r="J432" i="12" s="1"/>
  <c r="K406" i="12"/>
  <c r="J406" i="12"/>
  <c r="K368" i="12"/>
  <c r="J368" i="12" s="1"/>
  <c r="J344" i="12"/>
  <c r="K344" i="12"/>
  <c r="K323" i="12"/>
  <c r="J323" i="12"/>
  <c r="K18" i="12"/>
  <c r="J18" i="12" s="1"/>
  <c r="K433" i="12" l="1"/>
  <c r="J433" i="12"/>
  <c r="K407" i="12"/>
  <c r="J407" i="12" s="1"/>
  <c r="K369" i="12"/>
  <c r="J369" i="12"/>
  <c r="K345" i="12"/>
  <c r="J345" i="12"/>
  <c r="K324" i="12"/>
  <c r="J324" i="12" s="1"/>
  <c r="K19" i="12"/>
  <c r="J19" i="12" s="1"/>
  <c r="K434" i="12" l="1"/>
  <c r="J434" i="12"/>
  <c r="J408" i="12"/>
  <c r="K408" i="12"/>
  <c r="K370" i="12"/>
  <c r="J370" i="12" s="1"/>
  <c r="K346" i="12"/>
  <c r="J346" i="12"/>
  <c r="K325" i="12"/>
  <c r="J325" i="12"/>
  <c r="K20" i="12"/>
  <c r="J20" i="12" s="1"/>
  <c r="J435" i="12" l="1"/>
  <c r="K435" i="12"/>
  <c r="K409" i="12"/>
  <c r="J409" i="12"/>
  <c r="K371" i="12"/>
  <c r="J371" i="12" s="1"/>
  <c r="K347" i="12"/>
  <c r="J347" i="12" s="1"/>
  <c r="K326" i="12"/>
  <c r="J326" i="12"/>
  <c r="K21" i="12"/>
  <c r="J21" i="12" s="1"/>
  <c r="J436" i="12" l="1"/>
  <c r="K436" i="12"/>
  <c r="K410" i="12"/>
  <c r="J410" i="12"/>
  <c r="K372" i="12"/>
  <c r="J372" i="12" s="1"/>
  <c r="K348" i="12"/>
  <c r="J348" i="12" s="1"/>
  <c r="K327" i="12"/>
  <c r="J327" i="12"/>
  <c r="K22" i="12"/>
  <c r="J22" i="12"/>
  <c r="K437" i="12" l="1"/>
  <c r="J437" i="12"/>
  <c r="K411" i="12"/>
  <c r="J411" i="12"/>
  <c r="K373" i="12"/>
  <c r="J373" i="12"/>
  <c r="K349" i="12"/>
  <c r="J349" i="12"/>
  <c r="J328" i="12"/>
  <c r="K328" i="12"/>
  <c r="K23" i="12"/>
  <c r="J23" i="12" s="1"/>
  <c r="K438" i="12" l="1"/>
  <c r="J438" i="12"/>
  <c r="K412" i="12"/>
  <c r="J412" i="12" s="1"/>
  <c r="K374" i="12"/>
  <c r="J374" i="12" s="1"/>
  <c r="K350" i="12"/>
  <c r="J350" i="12"/>
  <c r="K329" i="12"/>
  <c r="J329" i="12"/>
  <c r="K24" i="12"/>
  <c r="J24" i="12"/>
  <c r="K439" i="12" l="1"/>
  <c r="J439" i="12" s="1"/>
  <c r="K413" i="12"/>
  <c r="J413" i="12" s="1"/>
  <c r="K351" i="12"/>
  <c r="J351" i="12"/>
  <c r="K330" i="12"/>
  <c r="J330" i="12"/>
  <c r="K25" i="12"/>
  <c r="J25" i="12"/>
  <c r="K440" i="12" l="1"/>
  <c r="J440" i="12" s="1"/>
  <c r="K352" i="12"/>
  <c r="J352" i="12" s="1"/>
  <c r="K26" i="12"/>
  <c r="J26" i="12"/>
  <c r="K441" i="12" l="1"/>
  <c r="J441" i="12"/>
  <c r="K353" i="12"/>
  <c r="J353" i="12"/>
  <c r="K27" i="12"/>
  <c r="J27" i="12" s="1"/>
  <c r="K442" i="12" l="1"/>
  <c r="J442" i="12"/>
  <c r="K443" i="12" s="1"/>
  <c r="K354" i="12"/>
  <c r="J354" i="12"/>
  <c r="K28" i="12"/>
  <c r="J28" i="12" s="1"/>
  <c r="O443" i="12" l="1"/>
  <c r="S443" i="12" s="1"/>
  <c r="T443" i="12" s="1"/>
  <c r="J443" i="12"/>
  <c r="K29" i="12"/>
  <c r="J29" i="12"/>
  <c r="K30" i="12" l="1"/>
  <c r="J30" i="12"/>
  <c r="K31" i="12" l="1"/>
  <c r="J31" i="12"/>
  <c r="K32" i="12" l="1"/>
  <c r="O32" i="12" l="1"/>
  <c r="V32" i="12" s="1"/>
  <c r="M999" i="12"/>
  <c r="V1000" i="12" l="1"/>
  <c r="V999" i="12"/>
  <c r="S32" i="12"/>
  <c r="T32" i="12" s="1"/>
  <c r="J32" i="12"/>
  <c r="V3" i="12" l="1"/>
  <c r="K33" i="12"/>
  <c r="J33" i="12"/>
  <c r="K34" i="12" l="1"/>
  <c r="J34" i="12" s="1"/>
  <c r="K35" i="12" l="1"/>
  <c r="J35" i="12"/>
  <c r="K36" i="12" l="1"/>
  <c r="J36" i="12"/>
  <c r="K37" i="12" s="1"/>
  <c r="J37" i="12" s="1"/>
  <c r="K38" i="12" s="1"/>
  <c r="J38" i="12" l="1"/>
  <c r="K39" i="12" s="1"/>
  <c r="J39" i="12" s="1"/>
  <c r="K40" i="12" l="1"/>
  <c r="J40" i="12"/>
  <c r="K41" i="12" l="1"/>
  <c r="J41" i="12" s="1"/>
  <c r="K42" i="12" l="1"/>
  <c r="J42" i="12"/>
  <c r="K43" i="12" l="1"/>
  <c r="J43" i="12" s="1"/>
  <c r="K44" i="12" l="1"/>
  <c r="J44" i="12"/>
  <c r="K45" i="12" l="1"/>
  <c r="J45" i="12" l="1"/>
  <c r="K46" i="12" l="1"/>
  <c r="J46" i="12" l="1"/>
  <c r="K47" i="12" s="1"/>
  <c r="J47" i="12" s="1"/>
  <c r="K48" i="12" l="1"/>
  <c r="J48" i="12" l="1"/>
  <c r="K49" i="12" l="1"/>
  <c r="J49" i="12"/>
  <c r="K50" i="12" s="1"/>
  <c r="J50" i="12" s="1"/>
  <c r="K51" i="12" l="1"/>
  <c r="J51" i="12" s="1"/>
  <c r="K52" i="12" l="1"/>
  <c r="J52" i="12"/>
  <c r="K53" i="12" l="1"/>
  <c r="J53" i="12" s="1"/>
  <c r="K54" i="12" l="1"/>
  <c r="J54" i="12" s="1"/>
  <c r="K55" i="12" l="1"/>
  <c r="J55" i="12" s="1"/>
  <c r="K56" i="12" l="1"/>
  <c r="J56" i="12" s="1"/>
  <c r="K57" i="12" l="1"/>
  <c r="J57" i="12" s="1"/>
  <c r="K58" i="12" l="1"/>
  <c r="J58" i="12"/>
  <c r="K59" i="12" s="1"/>
  <c r="J59" i="12" s="1"/>
  <c r="K60" i="12" s="1"/>
  <c r="J60" i="12" s="1"/>
  <c r="K61" i="12" l="1"/>
  <c r="J61" i="12"/>
  <c r="K62" i="12" s="1"/>
  <c r="J62" i="12" s="1"/>
  <c r="K63" i="12" l="1"/>
  <c r="J63" i="12" s="1"/>
  <c r="J64" i="12" l="1"/>
  <c r="K64" i="12"/>
  <c r="K65" i="12" l="1"/>
  <c r="J65" i="12" s="1"/>
  <c r="K66" i="12" l="1"/>
  <c r="J66" i="12"/>
  <c r="K67" i="12" s="1"/>
  <c r="J67" i="12" s="1"/>
  <c r="K68" i="12" s="1"/>
  <c r="J68" i="12" s="1"/>
  <c r="K69" i="12" l="1"/>
  <c r="J69" i="12"/>
  <c r="K70" i="12" l="1"/>
  <c r="J70" i="12" s="1"/>
  <c r="K71" i="12" s="1"/>
  <c r="J71" i="12" s="1"/>
  <c r="K72" i="12" l="1"/>
  <c r="J72" i="12" s="1"/>
  <c r="K73" i="12" l="1"/>
  <c r="J73" i="12" s="1"/>
  <c r="K74" i="12" s="1"/>
  <c r="J74" i="12" s="1"/>
  <c r="K75" i="12" l="1"/>
  <c r="J75" i="12" s="1"/>
  <c r="K76" i="12" l="1"/>
  <c r="J76" i="12" s="1"/>
  <c r="K77" i="12" l="1"/>
  <c r="J77" i="12" s="1"/>
  <c r="K78" i="12" l="1"/>
  <c r="J78" i="12"/>
  <c r="K79" i="12" s="1"/>
  <c r="J79" i="12" s="1"/>
  <c r="K80" i="12" l="1"/>
  <c r="J80" i="12" s="1"/>
  <c r="J81" i="12" l="1"/>
  <c r="K82" i="12" s="1"/>
  <c r="J82" i="12" s="1"/>
  <c r="K81" i="12"/>
  <c r="K83" i="12" l="1"/>
  <c r="J83" i="12" s="1"/>
  <c r="K84" i="12" l="1"/>
  <c r="J84" i="12"/>
  <c r="J85" i="12" l="1"/>
  <c r="K86" i="12" s="1"/>
  <c r="J86" i="12" s="1"/>
  <c r="K85" i="12"/>
  <c r="K87" i="12" l="1"/>
  <c r="J87" i="12" s="1"/>
  <c r="K88" i="12" l="1"/>
  <c r="J88" i="12"/>
  <c r="K89" i="12" l="1"/>
  <c r="J89" i="12"/>
  <c r="K90" i="12" s="1"/>
  <c r="J90" i="12" s="1"/>
  <c r="K91" i="12" l="1"/>
  <c r="J91" i="12" s="1"/>
  <c r="K92" i="12" l="1"/>
  <c r="J92" i="12" s="1"/>
  <c r="K93" i="12" s="1"/>
  <c r="J93" i="12" s="1"/>
  <c r="K94" i="12" s="1"/>
  <c r="J94" i="12" s="1"/>
  <c r="K95" i="12" l="1"/>
  <c r="J95" i="12" s="1"/>
  <c r="K96" i="12" l="1"/>
  <c r="J96" i="12"/>
  <c r="K97" i="12" l="1"/>
  <c r="J97" i="12"/>
  <c r="K98" i="12" l="1"/>
  <c r="J98" i="12" s="1"/>
  <c r="K99" i="12" s="1"/>
  <c r="J99" i="12" s="1"/>
  <c r="K100" i="12" s="1"/>
  <c r="J100" i="12" s="1"/>
  <c r="K101" i="12" s="1"/>
  <c r="J101" i="12" s="1"/>
  <c r="K102" i="12" s="1"/>
  <c r="J102" i="12" s="1"/>
  <c r="K103" i="12" l="1"/>
  <c r="J103" i="12" s="1"/>
  <c r="K104" i="12" s="1"/>
  <c r="J104" i="12" s="1"/>
  <c r="K105" i="12" l="1"/>
  <c r="J105" i="12"/>
  <c r="K106" i="12" l="1"/>
  <c r="J106" i="12"/>
  <c r="K107" i="12" l="1"/>
  <c r="O107" i="12" l="1"/>
  <c r="S107" i="12" s="1"/>
  <c r="T107" i="12" s="1"/>
  <c r="J107" i="12" l="1"/>
  <c r="K108" i="12" s="1"/>
  <c r="J108" i="12" s="1"/>
  <c r="K109" i="12" s="1"/>
  <c r="J109" i="12" l="1"/>
  <c r="K110" i="12"/>
  <c r="J110" i="12" s="1"/>
  <c r="K111" i="12" l="1"/>
  <c r="J111" i="12" s="1"/>
  <c r="K112" i="12" l="1"/>
  <c r="J112" i="12"/>
  <c r="K113" i="12" l="1"/>
  <c r="J113" i="12" s="1"/>
  <c r="K114" i="12" l="1"/>
  <c r="J114" i="12"/>
  <c r="K115" i="12" l="1"/>
  <c r="J115" i="12"/>
  <c r="K116" i="12" s="1"/>
  <c r="O116" i="12" s="1"/>
  <c r="J116" i="12" l="1"/>
  <c r="S116" i="12"/>
  <c r="T116" i="12" l="1"/>
  <c r="K117" i="12"/>
  <c r="J117" i="12"/>
  <c r="K118" i="12" l="1"/>
  <c r="J118" i="12"/>
  <c r="K119" i="12" s="1"/>
  <c r="J119" i="12" s="1"/>
  <c r="K120" i="12" l="1"/>
  <c r="J120" i="12"/>
  <c r="K121" i="12" l="1"/>
  <c r="J121" i="12"/>
  <c r="K122" i="12" l="1"/>
  <c r="J122" i="12" s="1"/>
  <c r="K123" i="12" s="1"/>
  <c r="O123" i="12" s="1"/>
  <c r="J123" i="12" l="1"/>
  <c r="S123" i="12"/>
  <c r="O3" i="12"/>
  <c r="O999" i="12"/>
  <c r="T123" i="12" l="1"/>
  <c r="T999" i="12" s="1"/>
  <c r="S999" i="12"/>
  <c r="K124" i="12"/>
  <c r="J124" i="12"/>
  <c r="T1000" i="12" l="1"/>
  <c r="K125" i="12"/>
  <c r="J125" i="12" s="1"/>
  <c r="S1000" i="12"/>
  <c r="S3" i="12" s="1"/>
  <c r="K126" i="12" l="1"/>
  <c r="J126" i="12"/>
  <c r="K127" i="12" l="1"/>
  <c r="J127" i="12"/>
  <c r="K128" i="12" l="1"/>
  <c r="J128" i="12"/>
  <c r="K129" i="12" l="1"/>
  <c r="J129" i="12" s="1"/>
  <c r="K130" i="12" s="1"/>
  <c r="J130" i="12" s="1"/>
  <c r="K131" i="12" l="1"/>
  <c r="J131" i="12"/>
  <c r="K132" i="12" l="1"/>
  <c r="J132" i="12"/>
  <c r="K133" i="12" l="1"/>
  <c r="J133" i="12"/>
  <c r="K134" i="12" l="1"/>
  <c r="J134" i="12" l="1"/>
  <c r="K135" i="12" l="1"/>
  <c r="J135" i="12"/>
  <c r="J136" i="12" l="1"/>
  <c r="K136" i="12"/>
  <c r="K137" i="12" l="1"/>
  <c r="J137" i="12"/>
  <c r="K138" i="12" l="1"/>
  <c r="J138" i="12"/>
  <c r="K139" i="12" l="1"/>
  <c r="J139" i="12"/>
  <c r="K140" i="12" l="1"/>
  <c r="J140" i="12"/>
  <c r="K141" i="12" l="1"/>
  <c r="J141" i="12"/>
  <c r="K142" i="12" l="1"/>
  <c r="J142" i="12"/>
  <c r="K143" i="12" l="1"/>
  <c r="J143" i="12"/>
  <c r="K144" i="12" l="1"/>
  <c r="J144" i="12"/>
  <c r="K145" i="12" s="1"/>
  <c r="J145" i="12" s="1"/>
  <c r="K146" i="12" s="1"/>
  <c r="J146" i="12" s="1"/>
  <c r="K147" i="12" l="1"/>
  <c r="J147" i="12"/>
  <c r="J148" i="12" l="1"/>
  <c r="K149" i="12" s="1"/>
  <c r="J149" i="12" s="1"/>
  <c r="K148" i="12"/>
  <c r="K150" i="12" l="1"/>
  <c r="J150" i="12"/>
  <c r="K151" i="12" l="1"/>
  <c r="J151" i="12"/>
  <c r="K152" i="12" l="1"/>
  <c r="J152" i="12"/>
  <c r="K153" i="12" s="1"/>
  <c r="J153" i="12" s="1"/>
  <c r="K154" i="12" s="1"/>
  <c r="J154" i="12" s="1"/>
  <c r="K155" i="12" l="1"/>
  <c r="J155" i="12"/>
  <c r="K156" i="12" l="1"/>
  <c r="J156" i="12"/>
  <c r="K157" i="12" s="1"/>
  <c r="J157" i="12" s="1"/>
  <c r="K158" i="12" l="1"/>
  <c r="J158" i="12"/>
  <c r="K159" i="12" l="1"/>
  <c r="J159" i="12"/>
  <c r="K160" i="12" l="1"/>
  <c r="J160" i="12"/>
  <c r="K161" i="12" s="1"/>
  <c r="J161" i="12" s="1"/>
  <c r="K162" i="12" l="1"/>
  <c r="J162" i="12"/>
  <c r="K163" i="12" s="1"/>
  <c r="J163" i="12" s="1"/>
  <c r="K164" i="12" l="1"/>
  <c r="J164" i="12"/>
  <c r="K165" i="12" s="1"/>
  <c r="J165" i="12" s="1"/>
  <c r="K166" i="12" s="1"/>
  <c r="J166" i="12" s="1"/>
  <c r="K167" i="12" l="1"/>
  <c r="J167" i="12"/>
  <c r="K168" i="12" l="1"/>
  <c r="J168" i="12"/>
  <c r="K169" i="12" s="1"/>
  <c r="J169" i="12" s="1"/>
  <c r="K170" i="12" s="1"/>
  <c r="J170" i="12" s="1"/>
  <c r="K171" i="12" l="1"/>
  <c r="J171" i="12"/>
  <c r="K172" i="12" l="1"/>
  <c r="J172" i="12"/>
  <c r="K173" i="12" l="1"/>
  <c r="J173" i="12"/>
  <c r="J174" i="12" l="1"/>
  <c r="K174" i="12"/>
  <c r="K175" i="12" l="1"/>
  <c r="J175" i="12"/>
  <c r="K176" i="12" l="1"/>
  <c r="J176" i="12"/>
  <c r="K177" i="12" l="1"/>
  <c r="J177" i="12"/>
  <c r="K178" i="12" l="1"/>
  <c r="J178" i="12" s="1"/>
  <c r="K179" i="12" l="1"/>
  <c r="J179" i="12"/>
  <c r="K180" i="12" l="1"/>
  <c r="K999" i="12" s="1"/>
  <c r="J180" i="12"/>
  <c r="J3" i="12" s="1"/>
  <c r="M3" i="12" l="1"/>
  <c r="K3" i="12"/>
</calcChain>
</file>

<file path=xl/sharedStrings.xml><?xml version="1.0" encoding="utf-8"?>
<sst xmlns="http://schemas.openxmlformats.org/spreadsheetml/2006/main" count="652" uniqueCount="618">
  <si>
    <t>ACIERTOS</t>
  </si>
  <si>
    <t>FECHA</t>
  </si>
  <si>
    <t>HORA</t>
  </si>
  <si>
    <t>PAIS</t>
  </si>
  <si>
    <t>PARTIDO</t>
  </si>
  <si>
    <t>STAKE</t>
  </si>
  <si>
    <t>UNIDADES</t>
  </si>
  <si>
    <t>VERDES</t>
  </si>
  <si>
    <t>ROJOS</t>
  </si>
  <si>
    <t>RESULTADOS</t>
  </si>
  <si>
    <t>Ganada</t>
  </si>
  <si>
    <t>Perdida</t>
  </si>
  <si>
    <t>Dias</t>
  </si>
  <si>
    <t>Yield</t>
  </si>
  <si>
    <t>Pick´s</t>
  </si>
  <si>
    <t>Banck Ini.</t>
  </si>
  <si>
    <r>
      <rPr>
        <sz val="10"/>
        <color rgb="FF00B050"/>
        <rFont val="Arial"/>
        <family val="2"/>
      </rPr>
      <t>G</t>
    </r>
    <r>
      <rPr>
        <sz val="10"/>
        <color rgb="FF000000"/>
        <rFont val="Arial"/>
        <family val="2"/>
      </rPr>
      <t xml:space="preserve"> / </t>
    </r>
    <r>
      <rPr>
        <sz val="10"/>
        <color rgb="FFFF0000"/>
        <rFont val="Arial"/>
        <family val="2"/>
      </rPr>
      <t xml:space="preserve">P </t>
    </r>
    <r>
      <rPr>
        <sz val="10"/>
        <color rgb="FF000000"/>
        <rFont val="Arial"/>
        <family val="2"/>
      </rPr>
      <t xml:space="preserve">/ </t>
    </r>
    <r>
      <rPr>
        <sz val="10"/>
        <color rgb="FF0070C0"/>
        <rFont val="Arial"/>
        <family val="2"/>
      </rPr>
      <t>N</t>
    </r>
  </si>
  <si>
    <t>CANTIDA A.</t>
  </si>
  <si>
    <t>BANCK AC.</t>
  </si>
  <si>
    <t>Banck Ac.</t>
  </si>
  <si>
    <t>CUOTA</t>
  </si>
  <si>
    <t>ROI DE</t>
  </si>
  <si>
    <t>Partidos</t>
  </si>
  <si>
    <t>COLOCAR APUESTA</t>
  </si>
  <si>
    <t>1 Entrada</t>
  </si>
  <si>
    <t>2 Entradas</t>
  </si>
  <si>
    <t>Protegida</t>
  </si>
  <si>
    <t>Cerrada</t>
  </si>
  <si>
    <t>440 Entradas</t>
  </si>
  <si>
    <t>441 Entradas</t>
  </si>
  <si>
    <t>442 Entradas</t>
  </si>
  <si>
    <t>443 Entradas</t>
  </si>
  <si>
    <t>444 Entradas</t>
  </si>
  <si>
    <t>445 Entradas</t>
  </si>
  <si>
    <t>446 Entradas</t>
  </si>
  <si>
    <t>447 Entradas</t>
  </si>
  <si>
    <t>448 Entradas</t>
  </si>
  <si>
    <t>449 Entradas</t>
  </si>
  <si>
    <t>450 Entradas</t>
  </si>
  <si>
    <t>451 Entradas</t>
  </si>
  <si>
    <t>452 Entradas</t>
  </si>
  <si>
    <t>453 Entradas</t>
  </si>
  <si>
    <t>454 Entradas</t>
  </si>
  <si>
    <t>455 Entradas</t>
  </si>
  <si>
    <t>456 Entradas</t>
  </si>
  <si>
    <t>457 Entradas</t>
  </si>
  <si>
    <t>458 Entradas</t>
  </si>
  <si>
    <t>459 Entradas</t>
  </si>
  <si>
    <t>460 Entradas</t>
  </si>
  <si>
    <t>461 Entradas</t>
  </si>
  <si>
    <t>462 Entradas</t>
  </si>
  <si>
    <t>463 Entradas</t>
  </si>
  <si>
    <t>464 Entradas</t>
  </si>
  <si>
    <t>465 Entradas</t>
  </si>
  <si>
    <t>466 Entradas</t>
  </si>
  <si>
    <t>467 Entradas</t>
  </si>
  <si>
    <t>468 Entradas</t>
  </si>
  <si>
    <t>469 Entradas</t>
  </si>
  <si>
    <t>470 Entradas</t>
  </si>
  <si>
    <t>471 Entradas</t>
  </si>
  <si>
    <t>472 Entradas</t>
  </si>
  <si>
    <t>473 Entradas</t>
  </si>
  <si>
    <t>474 Entradas</t>
  </si>
  <si>
    <t>475 Entradas</t>
  </si>
  <si>
    <t>476 Entradas</t>
  </si>
  <si>
    <t>477 Entradas</t>
  </si>
  <si>
    <t>478 Entradas</t>
  </si>
  <si>
    <t>479 Entradas</t>
  </si>
  <si>
    <t>480 Entradas</t>
  </si>
  <si>
    <t>481 Entradas</t>
  </si>
  <si>
    <t>482 Entradas</t>
  </si>
  <si>
    <t>483 Entradas</t>
  </si>
  <si>
    <t>484 Entradas</t>
  </si>
  <si>
    <t>485 Entradas</t>
  </si>
  <si>
    <t>486 Entradas</t>
  </si>
  <si>
    <t>487 Entradas</t>
  </si>
  <si>
    <t>488 Entradas</t>
  </si>
  <si>
    <t>489 Entradas</t>
  </si>
  <si>
    <t>490 Entradas</t>
  </si>
  <si>
    <t>491 Entradas</t>
  </si>
  <si>
    <t>492 Entradas</t>
  </si>
  <si>
    <t>493 Entradas</t>
  </si>
  <si>
    <t>494 Entradas</t>
  </si>
  <si>
    <t>495 Entradas</t>
  </si>
  <si>
    <t>496 Entradas</t>
  </si>
  <si>
    <t>497 Entradas</t>
  </si>
  <si>
    <t>498 Entradas</t>
  </si>
  <si>
    <t>499 Entradas</t>
  </si>
  <si>
    <t>500 Entradas</t>
  </si>
  <si>
    <t>501 Entradas</t>
  </si>
  <si>
    <t>502 Entradas</t>
  </si>
  <si>
    <t>503 Entradas</t>
  </si>
  <si>
    <t>504 Entradas</t>
  </si>
  <si>
    <t>505 Entradas</t>
  </si>
  <si>
    <t>506 Entradas</t>
  </si>
  <si>
    <t>507 Entradas</t>
  </si>
  <si>
    <t>508 Entradas</t>
  </si>
  <si>
    <t>509 Entradas</t>
  </si>
  <si>
    <t>510 Entradas</t>
  </si>
  <si>
    <t>511 Entradas</t>
  </si>
  <si>
    <t>512 Entradas</t>
  </si>
  <si>
    <t>513 Entradas</t>
  </si>
  <si>
    <t>514 Entradas</t>
  </si>
  <si>
    <t>515 Entradas</t>
  </si>
  <si>
    <t>516 Entradas</t>
  </si>
  <si>
    <t>517 Entradas</t>
  </si>
  <si>
    <t>518 Entradas</t>
  </si>
  <si>
    <t>519 Entradas</t>
  </si>
  <si>
    <t>520 Entradas</t>
  </si>
  <si>
    <t>521 Entradas</t>
  </si>
  <si>
    <t>522 Entradas</t>
  </si>
  <si>
    <t>523 Entradas</t>
  </si>
  <si>
    <t>524 Entradas</t>
  </si>
  <si>
    <t>525 Entradas</t>
  </si>
  <si>
    <t>526 Entradas</t>
  </si>
  <si>
    <t>527 Entradas</t>
  </si>
  <si>
    <t>528 Entradas</t>
  </si>
  <si>
    <t>529 Entradas</t>
  </si>
  <si>
    <t>530 Entradas</t>
  </si>
  <si>
    <t>531 Entradas</t>
  </si>
  <si>
    <t>532 Entradas</t>
  </si>
  <si>
    <t>533 Entradas</t>
  </si>
  <si>
    <t>534 Entradas</t>
  </si>
  <si>
    <t>535 Entradas</t>
  </si>
  <si>
    <t>536 Entradas</t>
  </si>
  <si>
    <t>537 Entradas</t>
  </si>
  <si>
    <t>538 Entradas</t>
  </si>
  <si>
    <t>539 Entradas</t>
  </si>
  <si>
    <t>540 Entradas</t>
  </si>
  <si>
    <t>541 Entradas</t>
  </si>
  <si>
    <t>542 Entradas</t>
  </si>
  <si>
    <t>543 Entradas</t>
  </si>
  <si>
    <t>544 Entradas</t>
  </si>
  <si>
    <t>545 Entradas</t>
  </si>
  <si>
    <t>546 Entradas</t>
  </si>
  <si>
    <t>547 Entradas</t>
  </si>
  <si>
    <t>548 Entradas</t>
  </si>
  <si>
    <t>549 Entradas</t>
  </si>
  <si>
    <t>550 Entradas</t>
  </si>
  <si>
    <t>551 Entradas</t>
  </si>
  <si>
    <t>552 Entradas</t>
  </si>
  <si>
    <t>553 Entradas</t>
  </si>
  <si>
    <t>554 Entradas</t>
  </si>
  <si>
    <t>555 Entradas</t>
  </si>
  <si>
    <t>556 Entradas</t>
  </si>
  <si>
    <t>557 Entradas</t>
  </si>
  <si>
    <t>558 Entradas</t>
  </si>
  <si>
    <t>559 Entradas</t>
  </si>
  <si>
    <t>560 Entradas</t>
  </si>
  <si>
    <t>561 Entradas</t>
  </si>
  <si>
    <t>562 Entradas</t>
  </si>
  <si>
    <t>563 Entradas</t>
  </si>
  <si>
    <t>564 Entradas</t>
  </si>
  <si>
    <t>565 Entradas</t>
  </si>
  <si>
    <t>566 Entradas</t>
  </si>
  <si>
    <t>567 Entradas</t>
  </si>
  <si>
    <t>568 Entradas</t>
  </si>
  <si>
    <t>569 Entradas</t>
  </si>
  <si>
    <t>570 Entradas</t>
  </si>
  <si>
    <t>571 Entradas</t>
  </si>
  <si>
    <t>572 Entradas</t>
  </si>
  <si>
    <t>573 Entradas</t>
  </si>
  <si>
    <t>574 Entradas</t>
  </si>
  <si>
    <t>575 Entradas</t>
  </si>
  <si>
    <t>576 Entradas</t>
  </si>
  <si>
    <t>577 Entradas</t>
  </si>
  <si>
    <t>578 Entradas</t>
  </si>
  <si>
    <t>579 Entradas</t>
  </si>
  <si>
    <t>580 Entradas</t>
  </si>
  <si>
    <t>581 Entradas</t>
  </si>
  <si>
    <t>582 Entradas</t>
  </si>
  <si>
    <t>583 Entradas</t>
  </si>
  <si>
    <t>584 Entradas</t>
  </si>
  <si>
    <t>585 Entradas</t>
  </si>
  <si>
    <t>586 Entradas</t>
  </si>
  <si>
    <t>587 Entradas</t>
  </si>
  <si>
    <t>588 Entradas</t>
  </si>
  <si>
    <t>589 Entradas</t>
  </si>
  <si>
    <t>590 Entradas</t>
  </si>
  <si>
    <t>591 Entradas</t>
  </si>
  <si>
    <t>592 Entradas</t>
  </si>
  <si>
    <t>593 Entradas</t>
  </si>
  <si>
    <t>594 Entradas</t>
  </si>
  <si>
    <t>595 Entradas</t>
  </si>
  <si>
    <t>596 Entradas</t>
  </si>
  <si>
    <t>597 Entradas</t>
  </si>
  <si>
    <t>598 Entradas</t>
  </si>
  <si>
    <t>599 Entradas</t>
  </si>
  <si>
    <t>600 Entradas</t>
  </si>
  <si>
    <t>601 Entradas</t>
  </si>
  <si>
    <t>602 Entradas</t>
  </si>
  <si>
    <t>603 Entradas</t>
  </si>
  <si>
    <t>604 Entradas</t>
  </si>
  <si>
    <t>605 Entradas</t>
  </si>
  <si>
    <t>606 Entradas</t>
  </si>
  <si>
    <t>607 Entradas</t>
  </si>
  <si>
    <t>608 Entradas</t>
  </si>
  <si>
    <t>609 Entradas</t>
  </si>
  <si>
    <t>610 Entradas</t>
  </si>
  <si>
    <t>611 Entradas</t>
  </si>
  <si>
    <t>612 Entradas</t>
  </si>
  <si>
    <t>613 Entradas</t>
  </si>
  <si>
    <t>614 Entradas</t>
  </si>
  <si>
    <t>615 Entradas</t>
  </si>
  <si>
    <t>616 Entradas</t>
  </si>
  <si>
    <t>617 Entradas</t>
  </si>
  <si>
    <t>618 Entradas</t>
  </si>
  <si>
    <t>619 Entradas</t>
  </si>
  <si>
    <t>620 Entradas</t>
  </si>
  <si>
    <t>621 Entradas</t>
  </si>
  <si>
    <t>622 Entradas</t>
  </si>
  <si>
    <t>623 Entradas</t>
  </si>
  <si>
    <t>624 Entradas</t>
  </si>
  <si>
    <t>625 Entradas</t>
  </si>
  <si>
    <t>626 Entradas</t>
  </si>
  <si>
    <t>627 Entradas</t>
  </si>
  <si>
    <t>628 Entradas</t>
  </si>
  <si>
    <t>629 Entradas</t>
  </si>
  <si>
    <t>630 Entradas</t>
  </si>
  <si>
    <t>631 Entradas</t>
  </si>
  <si>
    <t>632 Entradas</t>
  </si>
  <si>
    <t>633 Entradas</t>
  </si>
  <si>
    <t>634 Entradas</t>
  </si>
  <si>
    <t>635 Entradas</t>
  </si>
  <si>
    <t>636 Entradas</t>
  </si>
  <si>
    <t>637 Entradas</t>
  </si>
  <si>
    <t>638 Entradas</t>
  </si>
  <si>
    <t>639 Entradas</t>
  </si>
  <si>
    <t>640 Entradas</t>
  </si>
  <si>
    <t>641 Entradas</t>
  </si>
  <si>
    <t>642 Entradas</t>
  </si>
  <si>
    <t>643 Entradas</t>
  </si>
  <si>
    <t>644 Entradas</t>
  </si>
  <si>
    <t>645 Entradas</t>
  </si>
  <si>
    <t>646 Entradas</t>
  </si>
  <si>
    <t>647 Entradas</t>
  </si>
  <si>
    <t>648 Entradas</t>
  </si>
  <si>
    <t>649 Entradas</t>
  </si>
  <si>
    <t>650 Entradas</t>
  </si>
  <si>
    <t>651 Entradas</t>
  </si>
  <si>
    <t>652 Entradas</t>
  </si>
  <si>
    <t>653 Entradas</t>
  </si>
  <si>
    <t>654 Entradas</t>
  </si>
  <si>
    <t>655 Entradas</t>
  </si>
  <si>
    <t>656 Entradas</t>
  </si>
  <si>
    <t>657 Entradas</t>
  </si>
  <si>
    <t>658 Entradas</t>
  </si>
  <si>
    <t>659 Entradas</t>
  </si>
  <si>
    <t>660 Entradas</t>
  </si>
  <si>
    <t>661 Entradas</t>
  </si>
  <si>
    <t>662 Entradas</t>
  </si>
  <si>
    <t>663 Entradas</t>
  </si>
  <si>
    <t>664 Entradas</t>
  </si>
  <si>
    <t>665 Entradas</t>
  </si>
  <si>
    <t>666 Entradas</t>
  </si>
  <si>
    <t>667 Entradas</t>
  </si>
  <si>
    <t>668 Entradas</t>
  </si>
  <si>
    <t>669 Entradas</t>
  </si>
  <si>
    <t>670 Entradas</t>
  </si>
  <si>
    <t>671 Entradas</t>
  </si>
  <si>
    <t>672 Entradas</t>
  </si>
  <si>
    <t>673 Entradas</t>
  </si>
  <si>
    <t>674 Entradas</t>
  </si>
  <si>
    <t>675 Entradas</t>
  </si>
  <si>
    <t>676 Entradas</t>
  </si>
  <si>
    <t>677 Entradas</t>
  </si>
  <si>
    <t>678 Entradas</t>
  </si>
  <si>
    <t>679 Entradas</t>
  </si>
  <si>
    <t>680 Entradas</t>
  </si>
  <si>
    <t>681 Entradas</t>
  </si>
  <si>
    <t>682 Entradas</t>
  </si>
  <si>
    <t>683 Entradas</t>
  </si>
  <si>
    <t>684 Entradas</t>
  </si>
  <si>
    <t>685 Entradas</t>
  </si>
  <si>
    <t>686 Entradas</t>
  </si>
  <si>
    <t>687 Entradas</t>
  </si>
  <si>
    <t>688 Entradas</t>
  </si>
  <si>
    <t>689 Entradas</t>
  </si>
  <si>
    <t>690 Entradas</t>
  </si>
  <si>
    <t>691 Entradas</t>
  </si>
  <si>
    <t>692 Entradas</t>
  </si>
  <si>
    <t>693 Entradas</t>
  </si>
  <si>
    <t>694 Entradas</t>
  </si>
  <si>
    <t>695 Entradas</t>
  </si>
  <si>
    <t>696 Entradas</t>
  </si>
  <si>
    <t>697 Entradas</t>
  </si>
  <si>
    <t>698 Entradas</t>
  </si>
  <si>
    <t>699 Entradas</t>
  </si>
  <si>
    <t>700 Entradas</t>
  </si>
  <si>
    <t>701 Entradas</t>
  </si>
  <si>
    <t>702 Entradas</t>
  </si>
  <si>
    <t>703 Entradas</t>
  </si>
  <si>
    <t>704 Entradas</t>
  </si>
  <si>
    <t>705 Entradas</t>
  </si>
  <si>
    <t>706 Entradas</t>
  </si>
  <si>
    <t>707 Entradas</t>
  </si>
  <si>
    <t>708 Entradas</t>
  </si>
  <si>
    <t>709 Entradas</t>
  </si>
  <si>
    <t>710 Entradas</t>
  </si>
  <si>
    <t>711 Entradas</t>
  </si>
  <si>
    <t>712 Entradas</t>
  </si>
  <si>
    <t>713 Entradas</t>
  </si>
  <si>
    <t>714 Entradas</t>
  </si>
  <si>
    <t>715 Entradas</t>
  </si>
  <si>
    <t>716 Entradas</t>
  </si>
  <si>
    <t>717 Entradas</t>
  </si>
  <si>
    <t>718 Entradas</t>
  </si>
  <si>
    <t>719 Entradas</t>
  </si>
  <si>
    <t>720 Entradas</t>
  </si>
  <si>
    <t>721 Entradas</t>
  </si>
  <si>
    <t>722 Entradas</t>
  </si>
  <si>
    <t>723 Entradas</t>
  </si>
  <si>
    <t>724 Entradas</t>
  </si>
  <si>
    <t>725 Entradas</t>
  </si>
  <si>
    <t>726 Entradas</t>
  </si>
  <si>
    <t>727 Entradas</t>
  </si>
  <si>
    <t>728 Entradas</t>
  </si>
  <si>
    <t>729 Entradas</t>
  </si>
  <si>
    <t>730 Entradas</t>
  </si>
  <si>
    <t>731 Entradas</t>
  </si>
  <si>
    <t>732 Entradas</t>
  </si>
  <si>
    <t>733 Entradas</t>
  </si>
  <si>
    <t>734 Entradas</t>
  </si>
  <si>
    <t>735 Entradas</t>
  </si>
  <si>
    <t>736 Entradas</t>
  </si>
  <si>
    <t>737 Entradas</t>
  </si>
  <si>
    <t>738 Entradas</t>
  </si>
  <si>
    <t>739 Entradas</t>
  </si>
  <si>
    <t>740 Entradas</t>
  </si>
  <si>
    <t>741 Entradas</t>
  </si>
  <si>
    <t>742 Entradas</t>
  </si>
  <si>
    <t>743 Entradas</t>
  </si>
  <si>
    <t>744 Entradas</t>
  </si>
  <si>
    <t>745 Entradas</t>
  </si>
  <si>
    <t>746 Entradas</t>
  </si>
  <si>
    <t>747 Entradas</t>
  </si>
  <si>
    <t>748 Entradas</t>
  </si>
  <si>
    <t>749 Entradas</t>
  </si>
  <si>
    <t>750 Entradas</t>
  </si>
  <si>
    <t>751 Entradas</t>
  </si>
  <si>
    <t>752 Entradas</t>
  </si>
  <si>
    <t>753 Entradas</t>
  </si>
  <si>
    <t>754 Entradas</t>
  </si>
  <si>
    <t>755 Entradas</t>
  </si>
  <si>
    <t>756 Entradas</t>
  </si>
  <si>
    <t>757 Entradas</t>
  </si>
  <si>
    <t>758 Entradas</t>
  </si>
  <si>
    <t>759 Entradas</t>
  </si>
  <si>
    <t>760 Entradas</t>
  </si>
  <si>
    <t>761 Entradas</t>
  </si>
  <si>
    <t>762 Entradas</t>
  </si>
  <si>
    <t>763 Entradas</t>
  </si>
  <si>
    <t>764 Entradas</t>
  </si>
  <si>
    <t>765 Entradas</t>
  </si>
  <si>
    <t>766 Entradas</t>
  </si>
  <si>
    <t>767 Entradas</t>
  </si>
  <si>
    <t>768 Entradas</t>
  </si>
  <si>
    <t>769 Entradas</t>
  </si>
  <si>
    <t>770 Entradas</t>
  </si>
  <si>
    <t>771 Entradas</t>
  </si>
  <si>
    <t>772 Entradas</t>
  </si>
  <si>
    <t>773 Entradas</t>
  </si>
  <si>
    <t>774 Entradas</t>
  </si>
  <si>
    <t>775 Entradas</t>
  </si>
  <si>
    <t>776 Entradas</t>
  </si>
  <si>
    <t>777 Entradas</t>
  </si>
  <si>
    <t>778 Entradas</t>
  </si>
  <si>
    <t>779 Entradas</t>
  </si>
  <si>
    <t>780 Entradas</t>
  </si>
  <si>
    <t>781 Entradas</t>
  </si>
  <si>
    <t>782 Entradas</t>
  </si>
  <si>
    <t>783 Entradas</t>
  </si>
  <si>
    <t>784 Entradas</t>
  </si>
  <si>
    <t>785 Entradas</t>
  </si>
  <si>
    <t>786 Entradas</t>
  </si>
  <si>
    <t>787 Entradas</t>
  </si>
  <si>
    <t>788 Entradas</t>
  </si>
  <si>
    <t>789 Entradas</t>
  </si>
  <si>
    <t>790 Entradas</t>
  </si>
  <si>
    <t>791 Entradas</t>
  </si>
  <si>
    <t>792 Entradas</t>
  </si>
  <si>
    <t>793 Entradas</t>
  </si>
  <si>
    <t>794 Entradas</t>
  </si>
  <si>
    <t>795 Entradas</t>
  </si>
  <si>
    <t>796 Entradas</t>
  </si>
  <si>
    <t>797 Entradas</t>
  </si>
  <si>
    <t>798 Entradas</t>
  </si>
  <si>
    <t>799 Entradas</t>
  </si>
  <si>
    <t>800 Entradas</t>
  </si>
  <si>
    <t>801 Entradas</t>
  </si>
  <si>
    <t>802 Entradas</t>
  </si>
  <si>
    <t>803 Entradas</t>
  </si>
  <si>
    <t>804 Entradas</t>
  </si>
  <si>
    <t>805 Entradas</t>
  </si>
  <si>
    <t>806 Entradas</t>
  </si>
  <si>
    <t>807 Entradas</t>
  </si>
  <si>
    <t>808 Entradas</t>
  </si>
  <si>
    <t>809 Entradas</t>
  </si>
  <si>
    <t>810 Entradas</t>
  </si>
  <si>
    <t>811 Entradas</t>
  </si>
  <si>
    <t>812 Entradas</t>
  </si>
  <si>
    <t>813 Entradas</t>
  </si>
  <si>
    <t>814 Entradas</t>
  </si>
  <si>
    <t>815 Entradas</t>
  </si>
  <si>
    <t>816 Entradas</t>
  </si>
  <si>
    <t>817 Entradas</t>
  </si>
  <si>
    <t>818 Entradas</t>
  </si>
  <si>
    <t>819 Entradas</t>
  </si>
  <si>
    <t>820 Entradas</t>
  </si>
  <si>
    <t>821 Entradas</t>
  </si>
  <si>
    <t>822 Entradas</t>
  </si>
  <si>
    <t>823 Entradas</t>
  </si>
  <si>
    <t>824 Entradas</t>
  </si>
  <si>
    <t>825 Entradas</t>
  </si>
  <si>
    <t>826 Entradas</t>
  </si>
  <si>
    <t>827 Entradas</t>
  </si>
  <si>
    <t>828 Entradas</t>
  </si>
  <si>
    <t>829 Entradas</t>
  </si>
  <si>
    <t>830 Entradas</t>
  </si>
  <si>
    <t>831 Entradas</t>
  </si>
  <si>
    <t>832 Entradas</t>
  </si>
  <si>
    <t>833 Entradas</t>
  </si>
  <si>
    <t>834 Entradas</t>
  </si>
  <si>
    <t>835 Entradas</t>
  </si>
  <si>
    <t>836 Entradas</t>
  </si>
  <si>
    <t>837 Entradas</t>
  </si>
  <si>
    <t>838 Entradas</t>
  </si>
  <si>
    <t>839 Entradas</t>
  </si>
  <si>
    <t>840 Entradas</t>
  </si>
  <si>
    <t>841 Entradas</t>
  </si>
  <si>
    <t>842 Entradas</t>
  </si>
  <si>
    <t>843 Entradas</t>
  </si>
  <si>
    <t>844 Entradas</t>
  </si>
  <si>
    <t>845 Entradas</t>
  </si>
  <si>
    <t>846 Entradas</t>
  </si>
  <si>
    <t>847 Entradas</t>
  </si>
  <si>
    <t>848 Entradas</t>
  </si>
  <si>
    <t>849 Entradas</t>
  </si>
  <si>
    <t>850 Entradas</t>
  </si>
  <si>
    <t>851 Entradas</t>
  </si>
  <si>
    <t>852 Entradas</t>
  </si>
  <si>
    <t>853 Entradas</t>
  </si>
  <si>
    <t>854 Entradas</t>
  </si>
  <si>
    <t>855 Entradas</t>
  </si>
  <si>
    <t>856 Entradas</t>
  </si>
  <si>
    <t>857 Entradas</t>
  </si>
  <si>
    <t>858 Entradas</t>
  </si>
  <si>
    <t>859 Entradas</t>
  </si>
  <si>
    <t>860 Entradas</t>
  </si>
  <si>
    <t>861 Entradas</t>
  </si>
  <si>
    <t>862 Entradas</t>
  </si>
  <si>
    <t>863 Entradas</t>
  </si>
  <si>
    <t>864 Entradas</t>
  </si>
  <si>
    <t>865 Entradas</t>
  </si>
  <si>
    <t>866 Entradas</t>
  </si>
  <si>
    <t>867 Entradas</t>
  </si>
  <si>
    <t>868 Entradas</t>
  </si>
  <si>
    <t>869 Entradas</t>
  </si>
  <si>
    <t>870 Entradas</t>
  </si>
  <si>
    <t>871 Entradas</t>
  </si>
  <si>
    <t>872 Entradas</t>
  </si>
  <si>
    <t>873 Entradas</t>
  </si>
  <si>
    <t>874 Entradas</t>
  </si>
  <si>
    <t>875 Entradas</t>
  </si>
  <si>
    <t>876 Entradas</t>
  </si>
  <si>
    <t>877 Entradas</t>
  </si>
  <si>
    <t>878 Entradas</t>
  </si>
  <si>
    <t>879 Entradas</t>
  </si>
  <si>
    <t>880 Entradas</t>
  </si>
  <si>
    <t>881 Entradas</t>
  </si>
  <si>
    <t>882 Entradas</t>
  </si>
  <si>
    <t>883 Entradas</t>
  </si>
  <si>
    <t>884 Entradas</t>
  </si>
  <si>
    <t>885 Entradas</t>
  </si>
  <si>
    <t>886 Entradas</t>
  </si>
  <si>
    <t>887 Entradas</t>
  </si>
  <si>
    <t>888 Entradas</t>
  </si>
  <si>
    <t>889 Entradas</t>
  </si>
  <si>
    <t>890 Entradas</t>
  </si>
  <si>
    <t>891 Entradas</t>
  </si>
  <si>
    <t>892 Entradas</t>
  </si>
  <si>
    <t>893 Entradas</t>
  </si>
  <si>
    <t>894 Entradas</t>
  </si>
  <si>
    <t>895 Entradas</t>
  </si>
  <si>
    <t>896 Entradas</t>
  </si>
  <si>
    <t>897 Entradas</t>
  </si>
  <si>
    <t>898 Entradas</t>
  </si>
  <si>
    <t>899 Entradas</t>
  </si>
  <si>
    <t>900 Entradas</t>
  </si>
  <si>
    <t>901 Entradas</t>
  </si>
  <si>
    <t>902 Entradas</t>
  </si>
  <si>
    <t>903 Entradas</t>
  </si>
  <si>
    <t>904 Entradas</t>
  </si>
  <si>
    <t>905 Entradas</t>
  </si>
  <si>
    <t>906 Entradas</t>
  </si>
  <si>
    <t>907 Entradas</t>
  </si>
  <si>
    <t>908 Entradas</t>
  </si>
  <si>
    <t>909 Entradas</t>
  </si>
  <si>
    <t>910 Entradas</t>
  </si>
  <si>
    <t>911 Entradas</t>
  </si>
  <si>
    <t>912 Entradas</t>
  </si>
  <si>
    <t>913 Entradas</t>
  </si>
  <si>
    <t>914 Entradas</t>
  </si>
  <si>
    <t>915 Entradas</t>
  </si>
  <si>
    <t>916 Entradas</t>
  </si>
  <si>
    <t>917 Entradas</t>
  </si>
  <si>
    <t>918 Entradas</t>
  </si>
  <si>
    <t>919 Entradas</t>
  </si>
  <si>
    <t>920 Entradas</t>
  </si>
  <si>
    <t>921 Entradas</t>
  </si>
  <si>
    <t>922 Entradas</t>
  </si>
  <si>
    <t>923 Entradas</t>
  </si>
  <si>
    <t>924 Entradas</t>
  </si>
  <si>
    <t>925 Entradas</t>
  </si>
  <si>
    <t>926 Entradas</t>
  </si>
  <si>
    <t>927 Entradas</t>
  </si>
  <si>
    <t>928 Entradas</t>
  </si>
  <si>
    <t>929 Entradas</t>
  </si>
  <si>
    <t>930 Entradas</t>
  </si>
  <si>
    <t>931 Entradas</t>
  </si>
  <si>
    <t>932 Entradas</t>
  </si>
  <si>
    <t>933 Entradas</t>
  </si>
  <si>
    <t>934 Entradas</t>
  </si>
  <si>
    <t>935 Entradas</t>
  </si>
  <si>
    <t>936 Entradas</t>
  </si>
  <si>
    <t>937 Entradas</t>
  </si>
  <si>
    <t>938 Entradas</t>
  </si>
  <si>
    <t>939 Entradas</t>
  </si>
  <si>
    <t>940 Entradas</t>
  </si>
  <si>
    <t>941 Entradas</t>
  </si>
  <si>
    <t>942 Entradas</t>
  </si>
  <si>
    <t>943 Entradas</t>
  </si>
  <si>
    <t>944 Entradas</t>
  </si>
  <si>
    <t>945 Entradas</t>
  </si>
  <si>
    <t>946 Entradas</t>
  </si>
  <si>
    <t>947 Entradas</t>
  </si>
  <si>
    <t>948 Entradas</t>
  </si>
  <si>
    <t>949 Entradas</t>
  </si>
  <si>
    <t>950 Entradas</t>
  </si>
  <si>
    <t>951 Entradas</t>
  </si>
  <si>
    <t>952 Entradas</t>
  </si>
  <si>
    <t>953 Entradas</t>
  </si>
  <si>
    <t>954 Entradas</t>
  </si>
  <si>
    <t>955 Entradas</t>
  </si>
  <si>
    <t>956 Entradas</t>
  </si>
  <si>
    <t>957 Entradas</t>
  </si>
  <si>
    <t>958 Entradas</t>
  </si>
  <si>
    <t>959 Entradas</t>
  </si>
  <si>
    <t>960 Entradas</t>
  </si>
  <si>
    <t>961 Entradas</t>
  </si>
  <si>
    <t>962 Entradas</t>
  </si>
  <si>
    <t>963 Entradas</t>
  </si>
  <si>
    <t>964 Entradas</t>
  </si>
  <si>
    <t>965 Entradas</t>
  </si>
  <si>
    <t>966 Entradas</t>
  </si>
  <si>
    <t>967 Entradas</t>
  </si>
  <si>
    <t>968 Entradas</t>
  </si>
  <si>
    <t>969 Entradas</t>
  </si>
  <si>
    <t>970 Entradas</t>
  </si>
  <si>
    <t>971 Entradas</t>
  </si>
  <si>
    <t>972 Entradas</t>
  </si>
  <si>
    <t>973 Entradas</t>
  </si>
  <si>
    <t>974 Entradas</t>
  </si>
  <si>
    <t>975 Entradas</t>
  </si>
  <si>
    <t>976 Entradas</t>
  </si>
  <si>
    <t>977 Entradas</t>
  </si>
  <si>
    <t>978 Entradas</t>
  </si>
  <si>
    <t>979 Entradas</t>
  </si>
  <si>
    <t>980 Entradas</t>
  </si>
  <si>
    <t>981 Entradas</t>
  </si>
  <si>
    <t>982 Entradas</t>
  </si>
  <si>
    <t>983 Entradas</t>
  </si>
  <si>
    <t>984 Entradas</t>
  </si>
  <si>
    <t>986 Entradas</t>
  </si>
  <si>
    <t>987 Entradas</t>
  </si>
  <si>
    <t>988 Entradas</t>
  </si>
  <si>
    <t>989 Entradas</t>
  </si>
  <si>
    <t>990 Entradas</t>
  </si>
  <si>
    <t>991 Entradas</t>
  </si>
  <si>
    <t>992 Entradas</t>
  </si>
  <si>
    <t>993 Entradas</t>
  </si>
  <si>
    <t>994 Entradas</t>
  </si>
  <si>
    <t>OPCIÓN</t>
  </si>
  <si>
    <t>REAL</t>
  </si>
  <si>
    <t>Unidades</t>
  </si>
  <si>
    <t>Sin Nulas</t>
  </si>
  <si>
    <t>1º Gol</t>
  </si>
  <si>
    <t>2º Gol</t>
  </si>
  <si>
    <t>No entrada</t>
  </si>
  <si>
    <t>ESTRATEGIA</t>
  </si>
  <si>
    <t>GOL DESCANSO</t>
  </si>
  <si>
    <t>CORNER FINAL</t>
  </si>
  <si>
    <t>BTS</t>
  </si>
  <si>
    <t>Over 2.5</t>
  </si>
  <si>
    <t>CORNER DESCANSO</t>
  </si>
  <si>
    <t>GOL 70</t>
  </si>
  <si>
    <t>SISTEMA</t>
  </si>
  <si>
    <t xml:space="preserve">CORNER FINAL +2 - 600 LIGAS </t>
  </si>
  <si>
    <t>GOL DESCANSO PROTECTION</t>
  </si>
  <si>
    <t>BTS OVER 1.5 FT</t>
  </si>
  <si>
    <t>BTS - Over 1.5</t>
  </si>
  <si>
    <t>C.D.40</t>
  </si>
  <si>
    <t>MI SIS.</t>
  </si>
  <si>
    <t>CORNER DESCANSO 35+1</t>
  </si>
  <si>
    <t>E</t>
  </si>
  <si>
    <t>Duren v Siegburger SV 04</t>
  </si>
  <si>
    <t>Germany | Oberliga Mittelrhein</t>
  </si>
  <si>
    <t>Palmeiras v Corinthians</t>
  </si>
  <si>
    <t>Brazil | Campeonato Paulista</t>
  </si>
  <si>
    <t>Helmond Sport v NAC</t>
  </si>
  <si>
    <t>Netherlands Eerste Divisie</t>
  </si>
  <si>
    <t>Vizela U23 v Maritimo U23</t>
  </si>
  <si>
    <t>Portugal | U23 League</t>
  </si>
  <si>
    <t>Herlev v Karlslunde IF</t>
  </si>
  <si>
    <t>Denmark | Division 3</t>
  </si>
  <si>
    <t>R</t>
  </si>
  <si>
    <t>GOL DESCANSO PROTECTION CON PROTECCION CORNER DESCANSO - STAKE VARIABLE</t>
  </si>
  <si>
    <t>Este Excel es por cortesia de ApuestasDeFutbolLiveConBOT.com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</si>
</sst>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#,##0.00\ &quot;€&quot;"/>
    <numFmt numFmtId="165" formatCode="h:mm;@"/>
    <numFmt numFmtId="166" formatCode="d/mm/yyyy"/>
    <numFmt numFmtId="167" formatCode="[$-F400]h:mm:ss\ AM/PM"/>
    <numFmt numFmtId="168" formatCode="#,##0\ &quot;€&quot;"/>
  </numFmts>
  <fonts count="2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rgb="FF000000"/>
      <name val="Tahoma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  <font>
      <sz val="10"/>
      <color theme="1"/>
      <name val="Arial"/>
      <family val="2"/>
    </font>
    <font>
      <b/>
      <sz val="10"/>
      <color rgb="FF000000"/>
      <name val="Tahoma"/>
      <family val="2"/>
    </font>
    <font>
      <sz val="10"/>
      <name val="Tahoma"/>
      <family val="2"/>
    </font>
    <font>
      <b/>
      <sz val="10"/>
      <color rgb="FFFF0000"/>
      <name val="Arial"/>
      <family val="2"/>
    </font>
    <font>
      <sz val="2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6D7A8"/>
      </patternFill>
    </fill>
    <fill>
      <patternFill patternType="solid">
        <fgColor rgb="FFFF0000"/>
        <bgColor rgb="FFB6D7A8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6D9EEB"/>
      </patternFill>
    </fill>
    <fill>
      <patternFill patternType="solid">
        <fgColor rgb="FFFFC000"/>
        <bgColor rgb="FFB6D7A8"/>
      </patternFill>
    </fill>
    <fill>
      <patternFill patternType="solid">
        <fgColor rgb="FF00B0F0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 applyFont="1" applyAlignment="1"/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4" fillId="0" borderId="0" xfId="0" applyFont="1" applyBorder="1" applyAlignment="1"/>
    <xf numFmtId="2" fontId="10" fillId="6" borderId="15" xfId="0" applyNumberFormat="1" applyFont="1" applyFill="1" applyBorder="1" applyAlignment="1">
      <alignment horizontal="center" vertical="center"/>
    </xf>
    <xf numFmtId="43" fontId="12" fillId="6" borderId="15" xfId="1" applyFont="1" applyFill="1" applyBorder="1" applyAlignment="1">
      <alignment horizontal="center" vertical="center"/>
    </xf>
    <xf numFmtId="43" fontId="10" fillId="6" borderId="15" xfId="1" applyFont="1" applyFill="1" applyBorder="1" applyAlignment="1">
      <alignment horizontal="center" vertical="center"/>
    </xf>
    <xf numFmtId="49" fontId="10" fillId="6" borderId="16" xfId="0" applyNumberFormat="1" applyFont="1" applyFill="1" applyBorder="1" applyAlignment="1">
      <alignment horizontal="center" vertical="center"/>
    </xf>
    <xf numFmtId="49" fontId="12" fillId="6" borderId="16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164" fontId="10" fillId="6" borderId="15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2" fontId="10" fillId="6" borderId="15" xfId="0" applyNumberFormat="1" applyFont="1" applyFill="1" applyBorder="1" applyAlignment="1" applyProtection="1">
      <alignment horizontal="center" vertical="center"/>
      <protection hidden="1"/>
    </xf>
    <xf numFmtId="10" fontId="15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0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" fontId="13" fillId="0" borderId="14" xfId="0" applyNumberFormat="1" applyFont="1" applyBorder="1" applyAlignment="1" applyProtection="1">
      <alignment horizontal="center"/>
      <protection hidden="1"/>
    </xf>
    <xf numFmtId="1" fontId="13" fillId="0" borderId="4" xfId="1" applyNumberFormat="1" applyFont="1" applyBorder="1" applyAlignment="1" applyProtection="1">
      <alignment horizontal="center"/>
      <protection hidden="1"/>
    </xf>
    <xf numFmtId="1" fontId="13" fillId="0" borderId="0" xfId="1" applyNumberFormat="1" applyFont="1" applyBorder="1" applyAlignment="1" applyProtection="1">
      <alignment horizontal="center" vertical="center"/>
      <protection hidden="1"/>
    </xf>
    <xf numFmtId="168" fontId="17" fillId="2" borderId="20" xfId="1" applyNumberFormat="1" applyFont="1" applyFill="1" applyBorder="1" applyAlignment="1" applyProtection="1">
      <alignment horizontal="center" vertical="center"/>
      <protection locked="0"/>
    </xf>
    <xf numFmtId="168" fontId="17" fillId="2" borderId="0" xfId="1" applyNumberFormat="1" applyFont="1" applyFill="1" applyBorder="1" applyAlignment="1" applyProtection="1">
      <alignment horizontal="center" vertical="center"/>
      <protection locked="0"/>
    </xf>
    <xf numFmtId="168" fontId="17" fillId="2" borderId="17" xfId="1" applyNumberFormat="1" applyFont="1" applyFill="1" applyBorder="1" applyAlignment="1">
      <alignment horizontal="center" vertical="center"/>
    </xf>
    <xf numFmtId="164" fontId="13" fillId="0" borderId="18" xfId="1" applyNumberFormat="1" applyFont="1" applyBorder="1" applyAlignment="1" applyProtection="1">
      <alignment horizontal="center" vertical="center"/>
      <protection hidden="1"/>
    </xf>
    <xf numFmtId="10" fontId="13" fillId="0" borderId="19" xfId="1" applyNumberFormat="1" applyFont="1" applyBorder="1" applyAlignment="1" applyProtection="1">
      <alignment horizontal="center" vertical="center"/>
      <protection hidden="1"/>
    </xf>
    <xf numFmtId="10" fontId="17" fillId="2" borderId="20" xfId="0" applyNumberFormat="1" applyFont="1" applyFill="1" applyBorder="1" applyAlignment="1" applyProtection="1">
      <alignment horizontal="center" vertical="center"/>
      <protection locked="0"/>
    </xf>
    <xf numFmtId="2" fontId="13" fillId="0" borderId="4" xfId="0" applyNumberFormat="1" applyFont="1" applyBorder="1" applyAlignment="1" applyProtection="1">
      <alignment horizontal="center"/>
      <protection hidden="1"/>
    </xf>
    <xf numFmtId="10" fontId="13" fillId="0" borderId="2" xfId="0" applyNumberFormat="1" applyFont="1" applyBorder="1" applyAlignment="1" applyProtection="1">
      <alignment horizontal="center"/>
      <protection hidden="1"/>
    </xf>
    <xf numFmtId="10" fontId="17" fillId="0" borderId="2" xfId="0" applyNumberFormat="1" applyFont="1" applyFill="1" applyBorder="1" applyAlignment="1" applyProtection="1">
      <alignment horizontal="center" vertical="center"/>
      <protection hidden="1"/>
    </xf>
    <xf numFmtId="10" fontId="14" fillId="0" borderId="0" xfId="0" applyNumberFormat="1" applyFont="1" applyFill="1" applyBorder="1" applyAlignment="1">
      <alignment horizontal="center"/>
    </xf>
    <xf numFmtId="166" fontId="15" fillId="8" borderId="7" xfId="0" applyNumberFormat="1" applyFont="1" applyFill="1" applyBorder="1" applyAlignment="1">
      <alignment horizontal="center" vertical="center"/>
    </xf>
    <xf numFmtId="165" fontId="15" fillId="8" borderId="8" xfId="1" applyNumberFormat="1" applyFont="1" applyFill="1" applyBorder="1" applyAlignment="1">
      <alignment horizontal="center" vertical="center"/>
    </xf>
    <xf numFmtId="43" fontId="15" fillId="8" borderId="10" xfId="1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49" fontId="15" fillId="8" borderId="9" xfId="0" applyNumberFormat="1" applyFont="1" applyFill="1" applyBorder="1" applyAlignment="1">
      <alignment horizontal="center" vertical="center"/>
    </xf>
    <xf numFmtId="164" fontId="15" fillId="8" borderId="6" xfId="0" applyNumberFormat="1" applyFont="1" applyFill="1" applyBorder="1" applyAlignment="1">
      <alignment horizontal="center" vertical="center"/>
    </xf>
    <xf numFmtId="164" fontId="15" fillId="8" borderId="8" xfId="0" applyNumberFormat="1" applyFont="1" applyFill="1" applyBorder="1" applyAlignment="1">
      <alignment horizontal="center" vertical="center"/>
    </xf>
    <xf numFmtId="2" fontId="15" fillId="8" borderId="9" xfId="0" applyNumberFormat="1" applyFont="1" applyFill="1" applyBorder="1" applyAlignment="1">
      <alignment horizontal="center" vertical="center"/>
    </xf>
    <xf numFmtId="2" fontId="15" fillId="8" borderId="8" xfId="0" applyNumberFormat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2" fontId="15" fillId="8" borderId="5" xfId="0" applyNumberFormat="1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8" fillId="9" borderId="2" xfId="0" applyNumberFormat="1" applyFont="1" applyFill="1" applyBorder="1" applyAlignment="1">
      <alignment horizontal="center" vertical="center"/>
    </xf>
    <xf numFmtId="2" fontId="15" fillId="3" borderId="21" xfId="0" applyNumberFormat="1" applyFont="1" applyFill="1" applyBorder="1" applyAlignment="1">
      <alignment horizontal="center" vertical="center"/>
    </xf>
    <xf numFmtId="2" fontId="15" fillId="10" borderId="2" xfId="0" applyNumberFormat="1" applyFont="1" applyFill="1" applyBorder="1" applyAlignment="1">
      <alignment horizontal="center" vertical="center"/>
    </xf>
    <xf numFmtId="2" fontId="15" fillId="12" borderId="0" xfId="0" applyNumberFormat="1" applyFont="1" applyFill="1" applyBorder="1" applyAlignment="1">
      <alignment horizontal="center" vertical="center"/>
    </xf>
    <xf numFmtId="2" fontId="15" fillId="13" borderId="0" xfId="0" applyNumberFormat="1" applyFont="1" applyFill="1" applyBorder="1" applyAlignment="1">
      <alignment horizontal="center" vertical="center"/>
    </xf>
    <xf numFmtId="2" fontId="19" fillId="11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66" fontId="17" fillId="0" borderId="11" xfId="0" applyNumberFormat="1" applyFont="1" applyFill="1" applyBorder="1" applyAlignment="1" applyProtection="1">
      <alignment horizontal="center"/>
      <protection locked="0"/>
    </xf>
    <xf numFmtId="165" fontId="17" fillId="0" borderId="11" xfId="1" applyNumberFormat="1" applyFont="1" applyFill="1" applyBorder="1" applyAlignment="1" applyProtection="1">
      <alignment horizontal="center"/>
      <protection locked="0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49" fontId="12" fillId="0" borderId="11" xfId="0" applyNumberFormat="1" applyFont="1" applyFill="1" applyBorder="1" applyAlignment="1" applyProtection="1">
      <alignment horizontal="center" vertical="center"/>
      <protection locked="0"/>
    </xf>
    <xf numFmtId="164" fontId="17" fillId="0" borderId="3" xfId="0" applyNumberFormat="1" applyFont="1" applyFill="1" applyBorder="1" applyAlignment="1" applyProtection="1">
      <alignment horizontal="center" vertical="center"/>
      <protection hidden="1"/>
    </xf>
    <xf numFmtId="164" fontId="17" fillId="0" borderId="2" xfId="0" applyNumberFormat="1" applyFont="1" applyFill="1" applyBorder="1" applyAlignment="1" applyProtection="1">
      <alignment horizontal="center" vertical="center"/>
      <protection hidden="1"/>
    </xf>
    <xf numFmtId="2" fontId="17" fillId="0" borderId="13" xfId="0" applyNumberFormat="1" applyFont="1" applyFill="1" applyBorder="1" applyAlignment="1" applyProtection="1">
      <alignment horizontal="center" vertical="center"/>
      <protection locked="0"/>
    </xf>
    <xf numFmtId="2" fontId="17" fillId="0" borderId="12" xfId="0" applyNumberFormat="1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2" fontId="17" fillId="0" borderId="2" xfId="0" applyNumberFormat="1" applyFont="1" applyBorder="1" applyAlignment="1" applyProtection="1">
      <alignment horizontal="center"/>
      <protection hidden="1"/>
    </xf>
    <xf numFmtId="1" fontId="17" fillId="2" borderId="2" xfId="0" applyNumberFormat="1" applyFont="1" applyFill="1" applyBorder="1" applyAlignment="1" applyProtection="1">
      <alignment horizontal="center"/>
      <protection hidden="1"/>
    </xf>
    <xf numFmtId="1" fontId="17" fillId="2" borderId="22" xfId="0" applyNumberFormat="1" applyFont="1" applyFill="1" applyBorder="1" applyAlignment="1" applyProtection="1">
      <alignment horizontal="center"/>
      <protection hidden="1"/>
    </xf>
    <xf numFmtId="2" fontId="14" fillId="0" borderId="2" xfId="0" applyNumberFormat="1" applyFont="1" applyFill="1" applyBorder="1" applyAlignment="1" applyProtection="1">
      <alignment horizontal="center"/>
      <protection hidden="1"/>
    </xf>
    <xf numFmtId="2" fontId="17" fillId="0" borderId="2" xfId="0" applyNumberFormat="1" applyFont="1" applyFill="1" applyBorder="1" applyAlignment="1" applyProtection="1">
      <alignment horizontal="center"/>
      <protection hidden="1"/>
    </xf>
    <xf numFmtId="0" fontId="13" fillId="2" borderId="0" xfId="0" applyFont="1" applyFill="1" applyAlignment="1"/>
    <xf numFmtId="0" fontId="14" fillId="0" borderId="0" xfId="0" applyFont="1" applyFill="1" applyBorder="1" applyAlignment="1">
      <alignment horizontal="center"/>
    </xf>
    <xf numFmtId="0" fontId="14" fillId="2" borderId="0" xfId="0" applyFont="1" applyFill="1" applyAlignment="1"/>
    <xf numFmtId="167" fontId="17" fillId="0" borderId="11" xfId="1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Alignment="1"/>
    <xf numFmtId="0" fontId="24" fillId="0" borderId="11" xfId="0" applyFont="1" applyFill="1" applyBorder="1" applyAlignment="1">
      <alignment horizontal="center"/>
    </xf>
    <xf numFmtId="0" fontId="17" fillId="2" borderId="0" xfId="0" applyFont="1" applyFill="1" applyAlignment="1"/>
    <xf numFmtId="0" fontId="17" fillId="0" borderId="11" xfId="0" applyFont="1" applyFill="1" applyBorder="1" applyAlignment="1" applyProtection="1">
      <alignment horizontal="center"/>
      <protection locked="0"/>
    </xf>
    <xf numFmtId="43" fontId="17" fillId="0" borderId="11" xfId="1" applyFont="1" applyFill="1" applyBorder="1" applyAlignment="1" applyProtection="1">
      <alignment horizontal="center" vertical="center"/>
      <protection locked="0"/>
    </xf>
    <xf numFmtId="1" fontId="17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11" borderId="0" xfId="0" applyFont="1" applyFill="1" applyAlignment="1"/>
    <xf numFmtId="20" fontId="17" fillId="0" borderId="11" xfId="1" applyNumberFormat="1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wrapText="1"/>
    </xf>
    <xf numFmtId="2" fontId="17" fillId="0" borderId="12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20" fontId="17" fillId="0" borderId="11" xfId="0" applyNumberFormat="1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>
      <alignment horizontal="center"/>
    </xf>
    <xf numFmtId="0" fontId="13" fillId="0" borderId="11" xfId="0" applyFont="1" applyFill="1" applyBorder="1"/>
    <xf numFmtId="0" fontId="25" fillId="0" borderId="11" xfId="0" applyFont="1" applyFill="1" applyBorder="1" applyAlignment="1">
      <alignment horizontal="center" vertical="center"/>
    </xf>
    <xf numFmtId="165" fontId="23" fillId="0" borderId="11" xfId="1" applyNumberFormat="1" applyFont="1" applyFill="1" applyBorder="1" applyAlignment="1" applyProtection="1">
      <alignment horizontal="center"/>
      <protection locked="0"/>
    </xf>
    <xf numFmtId="1" fontId="17" fillId="0" borderId="2" xfId="0" applyNumberFormat="1" applyFont="1" applyFill="1" applyBorder="1" applyAlignment="1" applyProtection="1">
      <alignment horizontal="center"/>
      <protection hidden="1"/>
    </xf>
    <xf numFmtId="0" fontId="26" fillId="2" borderId="0" xfId="0" applyFont="1" applyFill="1" applyAlignment="1"/>
    <xf numFmtId="0" fontId="17" fillId="2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7" fillId="0" borderId="23" xfId="1" applyNumberFormat="1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vertical="center"/>
    </xf>
    <xf numFmtId="1" fontId="17" fillId="0" borderId="22" xfId="0" applyNumberFormat="1" applyFont="1" applyFill="1" applyBorder="1" applyAlignment="1" applyProtection="1">
      <alignment horizontal="center"/>
      <protection hidden="1"/>
    </xf>
    <xf numFmtId="165" fontId="17" fillId="0" borderId="11" xfId="1" applyNumberFormat="1" applyFont="1" applyFill="1" applyBorder="1" applyAlignment="1" applyProtection="1">
      <alignment horizontal="center" vertical="center"/>
      <protection locked="0"/>
    </xf>
    <xf numFmtId="43" fontId="25" fillId="0" borderId="11" xfId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166" fontId="17" fillId="0" borderId="11" xfId="0" applyNumberFormat="1" applyFont="1" applyFill="1" applyBorder="1" applyAlignment="1" applyProtection="1">
      <alignment horizontal="center" vertical="center"/>
      <protection locked="0"/>
    </xf>
    <xf numFmtId="165" fontId="17" fillId="0" borderId="1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/>
    <xf numFmtId="0" fontId="13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165" fontId="17" fillId="0" borderId="23" xfId="0" applyNumberFormat="1" applyFont="1" applyFill="1" applyBorder="1" applyAlignment="1" applyProtection="1">
      <alignment horizontal="center" vertical="center"/>
      <protection locked="0"/>
    </xf>
    <xf numFmtId="165" fontId="17" fillId="0" borderId="23" xfId="1" applyNumberFormat="1" applyFont="1" applyFill="1" applyBorder="1" applyAlignment="1" applyProtection="1">
      <alignment horizontal="center" vertical="center"/>
      <protection locked="0"/>
    </xf>
    <xf numFmtId="165" fontId="17" fillId="0" borderId="11" xfId="0" applyNumberFormat="1" applyFont="1" applyFill="1" applyBorder="1" applyAlignment="1" applyProtection="1">
      <alignment horizontal="center"/>
      <protection locked="0"/>
    </xf>
    <xf numFmtId="0" fontId="22" fillId="0" borderId="11" xfId="0" applyFont="1" applyFill="1" applyBorder="1" applyAlignment="1">
      <alignment horizontal="center" vertical="center"/>
    </xf>
    <xf numFmtId="165" fontId="17" fillId="0" borderId="23" xfId="0" applyNumberFormat="1" applyFont="1" applyFill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2" fontId="17" fillId="2" borderId="12" xfId="0" applyNumberFormat="1" applyFont="1" applyFill="1" applyBorder="1" applyAlignment="1" applyProtection="1">
      <alignment horizontal="center"/>
      <protection locked="0"/>
    </xf>
    <xf numFmtId="166" fontId="17" fillId="2" borderId="11" xfId="0" applyNumberFormat="1" applyFont="1" applyFill="1" applyBorder="1" applyAlignment="1" applyProtection="1">
      <alignment horizontal="center"/>
      <protection locked="0"/>
    </xf>
    <xf numFmtId="165" fontId="17" fillId="2" borderId="11" xfId="1" applyNumberFormat="1" applyFont="1" applyFill="1" applyBorder="1" applyAlignment="1" applyProtection="1">
      <alignment horizontal="center"/>
      <protection locked="0"/>
    </xf>
    <xf numFmtId="43" fontId="17" fillId="2" borderId="11" xfId="1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166" fontId="12" fillId="7" borderId="0" xfId="0" applyNumberFormat="1" applyFont="1" applyFill="1" applyBorder="1" applyAlignment="1" applyProtection="1">
      <alignment horizontal="center"/>
      <protection hidden="1"/>
    </xf>
    <xf numFmtId="165" fontId="12" fillId="7" borderId="0" xfId="1" applyNumberFormat="1" applyFont="1" applyFill="1" applyBorder="1" applyAlignment="1">
      <alignment horizontal="center"/>
    </xf>
    <xf numFmtId="43" fontId="12" fillId="7" borderId="0" xfId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49" fontId="12" fillId="7" borderId="0" xfId="0" applyNumberFormat="1" applyFont="1" applyFill="1" applyBorder="1" applyAlignment="1">
      <alignment horizontal="center" vertical="center"/>
    </xf>
    <xf numFmtId="164" fontId="12" fillId="7" borderId="0" xfId="0" applyNumberFormat="1" applyFont="1" applyFill="1" applyBorder="1" applyAlignment="1">
      <alignment horizontal="center" vertical="center"/>
    </xf>
    <xf numFmtId="164" fontId="12" fillId="7" borderId="0" xfId="0" applyNumberFormat="1" applyFont="1" applyFill="1" applyBorder="1" applyAlignment="1" applyProtection="1">
      <alignment horizontal="center" vertical="center"/>
      <protection hidden="1"/>
    </xf>
    <xf numFmtId="2" fontId="10" fillId="7" borderId="4" xfId="0" applyNumberFormat="1" applyFont="1" applyFill="1" applyBorder="1" applyAlignment="1" applyProtection="1">
      <alignment horizontal="center" vertical="center"/>
      <protection hidden="1"/>
    </xf>
    <xf numFmtId="2" fontId="10" fillId="7" borderId="4" xfId="0" applyNumberFormat="1" applyFont="1" applyFill="1" applyBorder="1" applyAlignment="1" applyProtection="1">
      <alignment horizontal="center"/>
      <protection hidden="1"/>
    </xf>
    <xf numFmtId="0" fontId="10" fillId="7" borderId="2" xfId="0" applyFont="1" applyFill="1" applyBorder="1" applyAlignment="1">
      <alignment horizontal="center"/>
    </xf>
    <xf numFmtId="2" fontId="10" fillId="7" borderId="2" xfId="0" applyNumberFormat="1" applyFont="1" applyFill="1" applyBorder="1" applyAlignment="1" applyProtection="1">
      <alignment horizontal="center"/>
      <protection hidden="1"/>
    </xf>
    <xf numFmtId="1" fontId="12" fillId="3" borderId="2" xfId="0" applyNumberFormat="1" applyFont="1" applyFill="1" applyBorder="1" applyAlignment="1" applyProtection="1">
      <alignment horizontal="center"/>
      <protection hidden="1"/>
    </xf>
    <xf numFmtId="1" fontId="12" fillId="6" borderId="3" xfId="0" applyNumberFormat="1" applyFont="1" applyFill="1" applyBorder="1" applyAlignment="1" applyProtection="1">
      <alignment horizontal="center"/>
      <protection hidden="1"/>
    </xf>
    <xf numFmtId="2" fontId="12" fillId="10" borderId="2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1" applyNumberFormat="1" applyFont="1" applyAlignment="1">
      <alignment horizontal="center"/>
    </xf>
    <xf numFmtId="43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2" fontId="13" fillId="0" borderId="0" xfId="0" applyNumberFormat="1" applyFont="1" applyBorder="1" applyAlignment="1"/>
    <xf numFmtId="0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Border="1" applyAlignment="1"/>
    <xf numFmtId="164" fontId="13" fillId="0" borderId="0" xfId="0" applyNumberFormat="1" applyFont="1" applyBorder="1" applyAlignment="1"/>
    <xf numFmtId="2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/>
    <xf numFmtId="1" fontId="13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10" fontId="2" fillId="0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Alignment="1" applyProtection="1"/>
    <xf numFmtId="0" fontId="2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6" fillId="2" borderId="0" xfId="0" applyFont="1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 applyProtection="1"/>
    <xf numFmtId="0" fontId="6" fillId="2" borderId="0" xfId="0" applyFont="1" applyFill="1" applyProtection="1"/>
    <xf numFmtId="0" fontId="6" fillId="2" borderId="0" xfId="0" applyFont="1" applyFill="1" applyAlignment="1" applyProtection="1"/>
    <xf numFmtId="0" fontId="6" fillId="2" borderId="0" xfId="0" applyFont="1" applyFill="1" applyAlignment="1"/>
    <xf numFmtId="0" fontId="6" fillId="2" borderId="0" xfId="0" applyFont="1" applyFill="1" applyProtection="1">
      <protection locked="0"/>
    </xf>
    <xf numFmtId="0" fontId="22" fillId="0" borderId="0" xfId="0" applyFont="1" applyAlignment="1"/>
    <xf numFmtId="0" fontId="6" fillId="2" borderId="0" xfId="0" applyFont="1" applyFill="1" applyAlignment="1" applyProtection="1">
      <protection locked="0"/>
    </xf>
    <xf numFmtId="0" fontId="0" fillId="0" borderId="0" xfId="0" applyFont="1" applyBorder="1" applyAlignment="1"/>
    <xf numFmtId="0" fontId="27" fillId="3" borderId="0" xfId="0" applyFont="1" applyFill="1" applyBorder="1" applyAlignment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  <protection hidden="1"/>
    </xf>
    <xf numFmtId="0" fontId="10" fillId="10" borderId="2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0" fontId="15" fillId="3" borderId="24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 applyProtection="1">
      <alignment horizontal="center" vertical="center"/>
      <protection hidden="1"/>
    </xf>
    <xf numFmtId="164" fontId="13" fillId="0" borderId="18" xfId="0" applyNumberFormat="1" applyFont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4982">
    <dxf>
      <font>
        <color rgb="FF00B05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7030A0"/>
        </patternFill>
      </fill>
    </dxf>
    <dxf>
      <font>
        <b val="0"/>
        <i val="0"/>
        <color theme="0"/>
      </font>
      <fill>
        <patternFill>
          <bgColor rgb="FFFF9933"/>
        </patternFill>
      </fill>
    </dxf>
    <dxf>
      <font>
        <b val="0"/>
        <i val="0"/>
        <color theme="0"/>
      </font>
      <fill>
        <patternFill>
          <bgColor rgb="FF00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5757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4FD1FF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C339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7"/>
        </patternFill>
      </fill>
    </dxf>
    <dxf>
      <font>
        <color theme="0"/>
      </font>
      <fill>
        <patternFill patternType="solid">
          <fgColor rgb="FFB7E1CD"/>
          <bgColor rgb="FF00B050"/>
        </patternFill>
      </fill>
    </dxf>
    <dxf>
      <font>
        <color theme="0"/>
      </font>
      <fill>
        <patternFill patternType="solid">
          <fgColor rgb="FFF4C7C3"/>
          <bgColor rgb="FFFF0000"/>
        </patternFill>
      </fill>
    </dxf>
    <dxf>
      <font>
        <color theme="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FD1FF"/>
      <color rgb="FFCC3399"/>
      <color rgb="FFEF6B11"/>
      <color rgb="FFFF66CC"/>
      <color rgb="FFFF9933"/>
      <color rgb="FF0066FF"/>
      <color rgb="FF0099CC"/>
      <color rgb="FFFF5757"/>
      <color rgb="FFFF33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00B050"/>
                </a:solidFill>
              </a:rPr>
              <a:t>GOL DESCANSO PROTECTION </a:t>
            </a:r>
            <a:r>
              <a:rPr lang="es-ES" b="1">
                <a:solidFill>
                  <a:srgbClr val="EF6B11"/>
                </a:solidFill>
              </a:rPr>
              <a:t>Evolución en ? dias</a:t>
            </a:r>
          </a:p>
        </c:rich>
      </c:tx>
      <c:layout>
        <c:manualLayout>
          <c:xMode val="edge"/>
          <c:yMode val="edge"/>
          <c:x val="0.29069087408588185"/>
          <c:y val="1.9788533477086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626173489069992E-2"/>
          <c:y val="9.0403145125864767E-2"/>
          <c:w val="0.88029538954137454"/>
          <c:h val="0.848386004320785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'GESTION BANK STAKE VARIABLE'!$J$5:$J$10</c:f>
              <c:numCache>
                <c:formatCode>#,##0.00\ "€"</c:formatCode>
                <c:ptCount val="6"/>
                <c:pt idx="0">
                  <c:v>1025</c:v>
                </c:pt>
                <c:pt idx="1">
                  <c:v>1045.5</c:v>
                </c:pt>
                <c:pt idx="2">
                  <c:v>1076.865</c:v>
                </c:pt>
                <c:pt idx="3">
                  <c:v>1049.9433750000001</c:v>
                </c:pt>
                <c:pt idx="4">
                  <c:v>1076.1919593750001</c:v>
                </c:pt>
                <c:pt idx="5">
                  <c:v>1097.7157985625001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0-43AF-8FAD-9331B5FCE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33871"/>
        <c:axId val="331590047"/>
      </c:lineChart>
      <c:catAx>
        <c:axId val="42503387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590047"/>
        <c:crosses val="autoZero"/>
        <c:auto val="1"/>
        <c:lblAlgn val="ctr"/>
        <c:lblOffset val="100"/>
        <c:noMultiLvlLbl val="0"/>
      </c:catAx>
      <c:valAx>
        <c:axId val="331590047"/>
        <c:scaling>
          <c:orientation val="minMax"/>
          <c:max val="112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03387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uestasdefutbolliveconbo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548639</xdr:colOff>
      <xdr:row>4</xdr:row>
      <xdr:rowOff>129540</xdr:rowOff>
    </xdr:from>
    <xdr:to>
      <xdr:col>10</xdr:col>
      <xdr:colOff>792856</xdr:colOff>
      <xdr:row>13</xdr:row>
      <xdr:rowOff>60960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0E196-655F-4B06-BEDC-91C09956F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19" y="800100"/>
          <a:ext cx="7376537" cy="1440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79336</xdr:colOff>
      <xdr:row>4</xdr:row>
      <xdr:rowOff>27930</xdr:rowOff>
    </xdr:from>
    <xdr:to>
      <xdr:col>35</xdr:col>
      <xdr:colOff>533400</xdr:colOff>
      <xdr:row>38</xdr:row>
      <xdr:rowOff>108857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CEF0B3-E02E-4C48-8EDD-3C5B337DB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68580</xdr:colOff>
      <xdr:row>27</xdr:row>
      <xdr:rowOff>129093</xdr:rowOff>
    </xdr:from>
    <xdr:to>
      <xdr:col>33</xdr:col>
      <xdr:colOff>249219</xdr:colOff>
      <xdr:row>30</xdr:row>
      <xdr:rowOff>76200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36AF4BA6-EF0C-41A0-9675-B5C96A576173}"/>
            </a:ext>
          </a:extLst>
        </xdr:cNvPr>
        <xdr:cNvCxnSpPr/>
      </xdr:nvCxnSpPr>
      <xdr:spPr>
        <a:xfrm flipV="1">
          <a:off x="25153620" y="4746813"/>
          <a:ext cx="180639" cy="450027"/>
        </a:xfrm>
        <a:prstGeom prst="straightConnector1">
          <a:avLst/>
        </a:prstGeom>
        <a:ln>
          <a:solidFill>
            <a:srgbClr val="4FD1FF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0.13128</cdr:x>
      <cdr:y>0.14149</cdr:y>
    </cdr:from>
    <cdr:to>
      <cdr:x>0.86835</cdr:x>
      <cdr:y>0.5778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98824F26-8D1F-451C-81CB-B85C2E1CCE4C}"/>
            </a:ext>
          </a:extLst>
        </cdr:cNvPr>
        <cdr:cNvCxnSpPr/>
      </cdr:nvCxnSpPr>
      <cdr:spPr>
        <a:xfrm xmlns:a="http://schemas.openxmlformats.org/drawingml/2006/main" flipV="1">
          <a:off x="1116990" y="817890"/>
          <a:ext cx="6271274" cy="252220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0.20114</cdr:x>
      <cdr:y>0.38799</cdr:y>
    </cdr:from>
    <cdr:to>
      <cdr:x>0.93552</cdr:x>
      <cdr:y>0.82035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3925D526-EB18-4636-BAC1-DBCF8E61C52B}"/>
            </a:ext>
          </a:extLst>
        </cdr:cNvPr>
        <cdr:cNvCxnSpPr/>
      </cdr:nvCxnSpPr>
      <cdr:spPr>
        <a:xfrm xmlns:a="http://schemas.openxmlformats.org/drawingml/2006/main" flipV="1">
          <a:off x="1711364" y="2242830"/>
          <a:ext cx="6248400" cy="24993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17"/>
  <sheetViews>
    <sheetView tabSelected="1" workbookViewId="0">
      <selection activeCell="L22" sqref="L22"/>
    </sheetView>
  </sheetViews>
  <sheetFormatPr baseColWidth="10" defaultRowHeight="13.2" x14ac:dyDescent="0.25"/>
  <cols>
    <col min="1" max="10" width="11.5546875" style="183"/>
    <col min="11" max="11" width="12" style="183" customWidth="1"/>
    <col min="12" max="16384" width="11.5546875" style="183"/>
  </cols>
  <sheetData>
    <row r="15" spans="2:12" ht="13.2" customHeight="1" x14ac:dyDescent="0.25">
      <c r="B15" s="184" t="s">
        <v>617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</row>
    <row r="16" spans="2:12" x14ac:dyDescent="0.25"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</row>
    <row r="17" spans="2:12" x14ac:dyDescent="0.25"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</sheetData>
  <sheetProtection algorithmName="SHA-512" hashValue="9WW+wjK0jCe2W88kQ1QWiNUpaEoXFVGat7LR8xPNh5pmOxkmg0yWHs0Pd3RNUYdSLfWFKAgsmz/BQPR0drlMEw==" saltValue="qp1/7888VwppMQSefIPLXw==" spinCount="100000" sheet="1" objects="1" scenarios="1"/>
  <mergeCells count="1">
    <mergeCell ref="B15:L1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  <outlinePr summaryBelow="0" summaryRight="0"/>
  </sheetPr>
  <dimension ref="A1:AU1001"/>
  <sheetViews>
    <sheetView showGridLines="0" topLeftCell="F1" zoomScaleNormal="100" workbookViewId="0">
      <pane ySplit="4" topLeftCell="A5" activePane="bottomLeft" state="frozen"/>
      <selection pane="bottomLeft" activeCell="M32" sqref="M32"/>
    </sheetView>
  </sheetViews>
  <sheetFormatPr baseColWidth="10" defaultColWidth="14.44140625" defaultRowHeight="15.75" customHeight="1" x14ac:dyDescent="0.25"/>
  <cols>
    <col min="1" max="1" width="2.88671875" style="129" hidden="1" customWidth="1"/>
    <col min="2" max="2" width="3" style="129" customWidth="1"/>
    <col min="3" max="3" width="10.88671875" style="148" bestFit="1" customWidth="1"/>
    <col min="4" max="4" width="7.44140625" style="148" bestFit="1" customWidth="1"/>
    <col min="5" max="5" width="18.88671875" style="155" customWidth="1"/>
    <col min="6" max="6" width="37.109375" style="156" customWidth="1"/>
    <col min="7" max="7" width="29.33203125" style="156" customWidth="1"/>
    <col min="8" max="8" width="24.5546875" style="156" customWidth="1"/>
    <col min="9" max="9" width="11.44140625" style="157" customWidth="1"/>
    <col min="10" max="10" width="10.6640625" style="158" bestFit="1" customWidth="1"/>
    <col min="11" max="11" width="10.109375" style="158" bestFit="1" customWidth="1"/>
    <col min="12" max="12" width="7.109375" style="159" bestFit="1" customWidth="1"/>
    <col min="13" max="13" width="7.33203125" style="160" bestFit="1" customWidth="1"/>
    <col min="14" max="14" width="8.44140625" style="160" bestFit="1" customWidth="1"/>
    <col min="15" max="15" width="9.44140625" style="161" bestFit="1" customWidth="1"/>
    <col min="16" max="16" width="10" style="129" bestFit="1" customWidth="1"/>
    <col min="17" max="17" width="8.33203125" style="129" bestFit="1" customWidth="1"/>
    <col min="18" max="18" width="7.44140625" style="129" bestFit="1" customWidth="1"/>
    <col min="19" max="19" width="9.88671875" style="151" customWidth="1"/>
    <col min="20" max="20" width="9" style="151" customWidth="1"/>
    <col min="21" max="22" width="9" style="151" hidden="1" customWidth="1"/>
    <col min="23" max="23" width="9" style="151" customWidth="1"/>
    <col min="24" max="24" width="12.33203125" style="129" customWidth="1"/>
    <col min="25" max="36" width="9.5546875" style="129" customWidth="1"/>
    <col min="37" max="37" width="14.109375" style="129" bestFit="1" customWidth="1"/>
    <col min="38" max="38" width="3" style="129" bestFit="1" customWidth="1"/>
    <col min="39" max="39" width="18.109375" style="129" customWidth="1"/>
    <col min="40" max="40" width="2" style="129" bestFit="1" customWidth="1"/>
    <col min="41" max="41" width="10" style="129" customWidth="1"/>
    <col min="42" max="42" width="8.109375" style="129" bestFit="1" customWidth="1"/>
    <col min="43" max="43" width="32.6640625" style="129" bestFit="1" customWidth="1"/>
    <col min="44" max="16384" width="14.44140625" style="129"/>
  </cols>
  <sheetData>
    <row r="1" spans="2:47" s="7" customFormat="1" ht="18" customHeight="1" x14ac:dyDescent="0.25">
      <c r="C1" s="185" t="str">
        <f ca="1">MID(CELL("nombrearchivo",C1),FIND("]",CELL("nombrearchivo",C1))+1,32)</f>
        <v>GESTION BANK STAKE VARIABLE</v>
      </c>
      <c r="D1" s="186"/>
      <c r="E1" s="186"/>
      <c r="F1" s="187" t="s">
        <v>616</v>
      </c>
      <c r="G1" s="188"/>
      <c r="H1" s="188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6"/>
      <c r="V1" s="6"/>
      <c r="W1" s="6"/>
      <c r="Y1" s="8"/>
      <c r="Z1" s="8"/>
      <c r="AA1" s="8"/>
      <c r="AB1" s="8"/>
      <c r="AC1" s="8"/>
      <c r="AD1" s="8"/>
      <c r="AE1" s="8"/>
      <c r="AF1" s="8"/>
      <c r="AG1" s="8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8"/>
    </row>
    <row r="2" spans="2:47" s="19" customFormat="1" ht="13.5" customHeight="1" x14ac:dyDescent="0.25">
      <c r="C2" s="9" t="s">
        <v>12</v>
      </c>
      <c r="D2" s="10" t="s">
        <v>14</v>
      </c>
      <c r="E2" s="11" t="s">
        <v>22</v>
      </c>
      <c r="F2" s="12" t="s">
        <v>15</v>
      </c>
      <c r="G2" s="13"/>
      <c r="H2" s="12"/>
      <c r="I2" s="14"/>
      <c r="J2" s="15" t="s">
        <v>19</v>
      </c>
      <c r="K2" s="15" t="s">
        <v>13</v>
      </c>
      <c r="L2" s="16" t="s">
        <v>5</v>
      </c>
      <c r="M2" s="9" t="s">
        <v>21</v>
      </c>
      <c r="N2" s="17">
        <f>F3</f>
        <v>1000</v>
      </c>
      <c r="O2" s="9" t="s">
        <v>584</v>
      </c>
      <c r="P2" s="190" t="s">
        <v>0</v>
      </c>
      <c r="Q2" s="191"/>
      <c r="R2" s="191"/>
      <c r="S2" s="191"/>
      <c r="T2" s="191"/>
      <c r="U2" s="18"/>
      <c r="V2" s="18"/>
      <c r="W2" s="18"/>
      <c r="Y2" s="20"/>
      <c r="Z2" s="20"/>
      <c r="AA2" s="20"/>
      <c r="AB2" s="20"/>
      <c r="AC2" s="20"/>
      <c r="AD2" s="20"/>
      <c r="AE2" s="20"/>
      <c r="AF2" s="20"/>
      <c r="AG2" s="20"/>
      <c r="AH2" s="1"/>
      <c r="AI2" s="1"/>
      <c r="AJ2" s="163"/>
      <c r="AK2" s="172"/>
      <c r="AL2" s="172"/>
      <c r="AM2" s="172"/>
      <c r="AN2" s="172"/>
      <c r="AO2" s="172"/>
      <c r="AP2" s="172"/>
      <c r="AQ2" s="172"/>
      <c r="AR2" s="163"/>
      <c r="AS2" s="163"/>
      <c r="AT2" s="163"/>
      <c r="AU2" s="21"/>
    </row>
    <row r="3" spans="2:47" s="7" customFormat="1" ht="12.75" customHeight="1" thickBot="1" x14ac:dyDescent="0.3">
      <c r="C3" s="22">
        <f>SUMPRODUCT((C5:C998&lt;&gt;"")*1,1/COUNTIF(C5:C998,C5:C998&amp;""))</f>
        <v>1</v>
      </c>
      <c r="D3" s="23">
        <f>COUNTA(N5:N998)</f>
        <v>6</v>
      </c>
      <c r="E3" s="24">
        <f>COUNTA(F5:F998)</f>
        <v>5</v>
      </c>
      <c r="F3" s="25">
        <v>1000</v>
      </c>
      <c r="G3" s="26"/>
      <c r="H3" s="26"/>
      <c r="I3" s="27"/>
      <c r="J3" s="28">
        <f>LOOKUP(1000000,J5:J998)</f>
        <v>1097.7157985625001</v>
      </c>
      <c r="K3" s="29">
        <f>IF(L5="","",((J3-F3))/(K999))</f>
        <v>0.62303845288459747</v>
      </c>
      <c r="L3" s="30">
        <v>2.5000000000000001E-2</v>
      </c>
      <c r="M3" s="192">
        <f>IF(F3="","",J3-F3)</f>
        <v>97.71579856250014</v>
      </c>
      <c r="N3" s="193"/>
      <c r="O3" s="31">
        <f>SUM(O5:O998)</f>
        <v>3.8</v>
      </c>
      <c r="P3" s="32">
        <f>IF(P5="","",(P999)/(D3))</f>
        <v>0.83333333333333337</v>
      </c>
      <c r="Q3" s="32">
        <f>IF(Q5="","",(Q999)/(D3))</f>
        <v>0.16666666666666666</v>
      </c>
      <c r="R3" s="32">
        <f>IF(R5="","",(R999)/(D3))</f>
        <v>0</v>
      </c>
      <c r="S3" s="33">
        <f>S999/(S999+(S1000*-1))</f>
        <v>0.83333333333333337</v>
      </c>
      <c r="T3" s="33">
        <f>T999/((T999-1)+(T1000*-1))</f>
        <v>1</v>
      </c>
      <c r="U3" s="33">
        <f>U999/(U999+(U1000*-1))</f>
        <v>1</v>
      </c>
      <c r="V3" s="33" t="e">
        <f>V999/(V999+(V1000*-1))</f>
        <v>#DIV/0!</v>
      </c>
      <c r="W3" s="33">
        <f>W999/((W999-0)+(W1000*-1))</f>
        <v>0.83333333333333337</v>
      </c>
      <c r="Y3" s="34"/>
      <c r="Z3" s="34"/>
      <c r="AA3" s="34"/>
      <c r="AB3" s="34"/>
      <c r="AC3" s="34"/>
      <c r="AD3" s="34"/>
      <c r="AE3" s="34"/>
      <c r="AF3" s="34"/>
      <c r="AG3" s="34"/>
      <c r="AH3" s="164"/>
      <c r="AI3" s="164"/>
      <c r="AJ3" s="162"/>
      <c r="AK3" s="173"/>
      <c r="AL3" s="173"/>
      <c r="AM3" s="173"/>
      <c r="AN3" s="173"/>
      <c r="AO3" s="173"/>
      <c r="AP3" s="173"/>
      <c r="AQ3" s="173"/>
      <c r="AR3" s="162"/>
      <c r="AS3" s="162"/>
      <c r="AT3" s="162"/>
      <c r="AU3" s="8"/>
    </row>
    <row r="4" spans="2:47" s="54" customFormat="1" ht="16.5" customHeight="1" x14ac:dyDescent="0.25">
      <c r="C4" s="35" t="s">
        <v>1</v>
      </c>
      <c r="D4" s="36" t="s">
        <v>2</v>
      </c>
      <c r="E4" s="37" t="s">
        <v>3</v>
      </c>
      <c r="F4" s="38" t="s">
        <v>4</v>
      </c>
      <c r="G4" s="38" t="s">
        <v>596</v>
      </c>
      <c r="H4" s="38" t="s">
        <v>589</v>
      </c>
      <c r="I4" s="39" t="s">
        <v>582</v>
      </c>
      <c r="J4" s="40" t="s">
        <v>18</v>
      </c>
      <c r="K4" s="41" t="s">
        <v>17</v>
      </c>
      <c r="L4" s="42" t="s">
        <v>5</v>
      </c>
      <c r="M4" s="43" t="s">
        <v>20</v>
      </c>
      <c r="N4" s="44" t="s">
        <v>16</v>
      </c>
      <c r="O4" s="45" t="s">
        <v>6</v>
      </c>
      <c r="P4" s="46" t="s">
        <v>7</v>
      </c>
      <c r="Q4" s="47" t="s">
        <v>8</v>
      </c>
      <c r="R4" s="48" t="s">
        <v>27</v>
      </c>
      <c r="S4" s="49" t="s">
        <v>583</v>
      </c>
      <c r="T4" s="50" t="s">
        <v>585</v>
      </c>
      <c r="U4" s="51" t="s">
        <v>601</v>
      </c>
      <c r="V4" s="52" t="s">
        <v>592</v>
      </c>
      <c r="W4" s="53" t="s">
        <v>602</v>
      </c>
      <c r="Y4" s="55"/>
      <c r="Z4" s="55"/>
      <c r="AA4" s="55"/>
      <c r="AB4" s="55"/>
      <c r="AC4" s="55"/>
      <c r="AD4" s="55"/>
      <c r="AE4" s="55"/>
      <c r="AF4" s="55"/>
      <c r="AG4" s="55"/>
      <c r="AH4" s="2"/>
      <c r="AI4" s="2"/>
      <c r="AJ4" s="165"/>
      <c r="AK4" s="174" t="s">
        <v>9</v>
      </c>
      <c r="AL4" s="175"/>
      <c r="AM4" s="175" t="s">
        <v>23</v>
      </c>
      <c r="AN4" s="175"/>
      <c r="AO4" s="175" t="s">
        <v>589</v>
      </c>
      <c r="AP4" s="175"/>
      <c r="AQ4" s="175" t="s">
        <v>596</v>
      </c>
      <c r="AR4" s="3"/>
      <c r="AS4" s="3"/>
      <c r="AT4" s="3"/>
      <c r="AU4" s="56"/>
    </row>
    <row r="5" spans="2:47" s="73" customFormat="1" ht="13.2" x14ac:dyDescent="0.25">
      <c r="B5" s="170" t="s">
        <v>604</v>
      </c>
      <c r="C5" s="57">
        <v>44641</v>
      </c>
      <c r="D5" s="58">
        <v>0.40625</v>
      </c>
      <c r="E5" s="5" t="s">
        <v>606</v>
      </c>
      <c r="F5" s="4" t="s">
        <v>605</v>
      </c>
      <c r="G5" s="61" t="s">
        <v>598</v>
      </c>
      <c r="H5" s="59" t="s">
        <v>590</v>
      </c>
      <c r="I5" s="62" t="s">
        <v>586</v>
      </c>
      <c r="J5" s="63">
        <f>IF($O$5="","",$F$3+(O5*(L5*L3*F3)))</f>
        <v>1025</v>
      </c>
      <c r="K5" s="64">
        <f>IF(L5="","",L5*L3*F3)</f>
        <v>25</v>
      </c>
      <c r="L5" s="65">
        <v>1</v>
      </c>
      <c r="M5" s="66">
        <v>2</v>
      </c>
      <c r="N5" s="67" t="s">
        <v>10</v>
      </c>
      <c r="O5" s="68">
        <f>IF(N5="","",IF(N5="Ganada",((L5*M5)-L5),IF(N5="Perdida",L5*-1,IF(N5="Cerrada",M5/K5-L5,0))))</f>
        <v>1</v>
      </c>
      <c r="P5" s="69" t="str">
        <f>IF(N5="","",IF(N5="Ganada","1",IF(N5="Perdida","0",IF(N5="No entrada","0",IF(N5="Cerrada","0")))))</f>
        <v>1</v>
      </c>
      <c r="Q5" s="69" t="str">
        <f>IF(N5="","",IF(N5="Ganada","0",IF(N5="Perdida","1",IF(N5="No entrada","0",IF(N5="Cerrada","0")))))</f>
        <v>0</v>
      </c>
      <c r="R5" s="70" t="str">
        <f>IF(N5="","",IF(N5="Ganada","0",IF(N5="Perdida","0",IF(N5="No entrada","0",IF(N5="Cerrada","1")))))</f>
        <v>0</v>
      </c>
      <c r="S5" s="71">
        <f>IF(AND(I5="1 Entrada",N5="Ganada"),L5,IF(AND(I5="1º Gol",N5="Ganada"),L5,IF(AND(I5="BTS",N5="Ganada"),L5,IF(AND(I5="Over 2.5",N5="Ganada"),L5,IF(AND(I5="1 Entrada",N5="Perdida"),O5,IF(AND(I5="1º Gol",N5="Perdida"),O5,IF(AND(I5="BTS",N5="Perdida"),O5,IF(AND(I5="Over 2.5",N5="Perdida"),O5,IF(AND(I5="2 Entradas",N5="Ganada"),L5,IF(AND(I5="2º Gol",N5="Ganada"),L5,IF(AND(I5="2 Entradas",N5="Perdida"),O5,IF(AND(I5="2º Gol",N5="Perdida"),O5,IF(AND(I5="Protegida",N5="Ganada"),L5,IF(AND(I5="Protegida",N5="Perdida"),O5,IF(AND(N5="Cerrada"),O5)))))))))))))))</f>
        <v>1</v>
      </c>
      <c r="T5" s="72">
        <f>IF(AND(I6="Protegida",N6="Ganada",N5="Perdida"),P5,IF(AND(I5="Protegida",N5="Ganada"),S5+O4,S5))</f>
        <v>1</v>
      </c>
      <c r="U5" s="72"/>
      <c r="V5" s="72"/>
      <c r="W5" s="72">
        <f>T5</f>
        <v>1</v>
      </c>
      <c r="Y5" s="74"/>
      <c r="Z5" s="74"/>
      <c r="AA5" s="74"/>
      <c r="AB5" s="74"/>
      <c r="AC5" s="74"/>
      <c r="AD5" s="74"/>
      <c r="AE5" s="74"/>
      <c r="AF5" s="74"/>
      <c r="AG5" s="74"/>
      <c r="AH5" s="166"/>
      <c r="AI5" s="166"/>
      <c r="AJ5" s="165"/>
      <c r="AK5" s="176" t="s">
        <v>10</v>
      </c>
      <c r="AL5" s="177"/>
      <c r="AM5" s="178" t="s">
        <v>586</v>
      </c>
      <c r="AN5" s="179"/>
      <c r="AO5" s="179" t="s">
        <v>590</v>
      </c>
      <c r="AP5" s="179"/>
      <c r="AQ5" s="175" t="s">
        <v>598</v>
      </c>
      <c r="AR5" s="168"/>
      <c r="AS5" s="168"/>
      <c r="AT5" s="168"/>
      <c r="AU5" s="75"/>
    </row>
    <row r="6" spans="2:47" s="73" customFormat="1" ht="13.2" x14ac:dyDescent="0.25">
      <c r="B6" s="170" t="s">
        <v>604</v>
      </c>
      <c r="C6" s="57">
        <v>44641</v>
      </c>
      <c r="D6" s="58">
        <v>0.40625</v>
      </c>
      <c r="E6" s="59" t="s">
        <v>608</v>
      </c>
      <c r="F6" s="4" t="s">
        <v>607</v>
      </c>
      <c r="G6" s="61" t="s">
        <v>598</v>
      </c>
      <c r="H6" s="76" t="s">
        <v>590</v>
      </c>
      <c r="I6" s="62" t="s">
        <v>586</v>
      </c>
      <c r="J6" s="63">
        <f>IF(N6="Ganada",J5+(K6*M6-K6),IF(N6="Perdida",J5-K6,IF(N6="No entrada",J5,IF(N6="Cerrada",K6*O6+J5,""))))</f>
        <v>1045.5</v>
      </c>
      <c r="K6" s="64">
        <f>IF(L6="","",L6*$L$3*J5)</f>
        <v>25.625</v>
      </c>
      <c r="L6" s="65">
        <v>1</v>
      </c>
      <c r="M6" s="66">
        <v>1.8</v>
      </c>
      <c r="N6" s="67" t="s">
        <v>10</v>
      </c>
      <c r="O6" s="68">
        <f t="shared" ref="O6:O69" si="0">IF(N6="","",IF(N6="Ganada",((L6*M6)-L6),IF(N6="Perdida",L6*-1,IF(N6="Cerrada",M6/K6-L6,0))))</f>
        <v>0.8</v>
      </c>
      <c r="P6" s="69" t="str">
        <f>IF(N6="","",IF(N6="Ganada","1",IF(N6="Perdida","0",IF(N6="No entrada","0",IF(N6="Cerrada","0")))))</f>
        <v>1</v>
      </c>
      <c r="Q6" s="69" t="str">
        <f>IF(N6="","",IF(N6="Ganada","0",IF(N6="Perdida","1",IF(N6="No entrada","0",IF(N6="Cerrada","0")))))</f>
        <v>0</v>
      </c>
      <c r="R6" s="70" t="str">
        <f>IF(N6="","",IF(N6="Ganada","0",IF(N6="Perdida","0",IF(N6="No entrada","0",IF(N6="Cerrada","1")))))</f>
        <v>0</v>
      </c>
      <c r="S6" s="71">
        <f t="shared" ref="S6:S69" si="1">IF(AND(I6="1 Entrada",N6="Ganada"),L6,IF(AND(I6="1º Gol",N6="Ganada"),L6,IF(AND(I6="BTS",N6="Ganada"),L6,IF(AND(I6="Over 2.5",N6="Ganada"),L6,IF(AND(I6="1 Entrada",N6="Perdida"),O6,IF(AND(I6="1º Gol",N6="Perdida"),O6,IF(AND(I6="BTS",N6="Perdida"),O6,IF(AND(I6="Over 2.5",N6="Perdida"),O6,IF(AND(I6="2 Entradas",N6="Ganada"),L6,IF(AND(I6="2º Gol",N6="Ganada"),L6,IF(AND(I6="2 Entradas",N6="Perdida"),O6,IF(AND(I6="2º Gol",N6="Perdida"),O6,IF(AND(I6="Protegida",N6="Ganada"),L6,IF(AND(I6="Protegida",N6="Perdida"),O6,IF(AND(N6="Cerrada"),O6)))))))))))))))</f>
        <v>1</v>
      </c>
      <c r="T6" s="72">
        <f t="shared" ref="T6:T69" si="2">IF(AND(I7="Protegida",N7="Ganada",N6="Perdida"),P6,IF(AND(I6="Protegida",N6="Ganada"),S6+O5,S6))</f>
        <v>1</v>
      </c>
      <c r="U6" s="72"/>
      <c r="V6" s="72"/>
      <c r="W6" s="72">
        <f t="shared" ref="V6:W56" si="3">T6</f>
        <v>1</v>
      </c>
      <c r="Y6" s="74"/>
      <c r="Z6" s="74"/>
      <c r="AA6" s="74"/>
      <c r="AB6" s="74"/>
      <c r="AC6" s="74"/>
      <c r="AD6" s="74"/>
      <c r="AE6" s="74"/>
      <c r="AF6" s="74"/>
      <c r="AG6" s="74"/>
      <c r="AH6" s="166"/>
      <c r="AI6" s="166"/>
      <c r="AJ6" s="165"/>
      <c r="AK6" s="176" t="s">
        <v>11</v>
      </c>
      <c r="AL6" s="177"/>
      <c r="AM6" s="178" t="s">
        <v>587</v>
      </c>
      <c r="AN6" s="179"/>
      <c r="AO6" s="175" t="s">
        <v>594</v>
      </c>
      <c r="AP6" s="179"/>
      <c r="AQ6" s="175" t="s">
        <v>603</v>
      </c>
      <c r="AR6" s="168"/>
      <c r="AS6" s="168"/>
      <c r="AT6" s="168"/>
      <c r="AU6" s="75"/>
    </row>
    <row r="7" spans="2:47" s="73" customFormat="1" ht="13.2" x14ac:dyDescent="0.25">
      <c r="B7" s="170" t="s">
        <v>604</v>
      </c>
      <c r="C7" s="57">
        <v>44641</v>
      </c>
      <c r="D7" s="58">
        <v>0.40625</v>
      </c>
      <c r="E7" s="5" t="s">
        <v>610</v>
      </c>
      <c r="F7" s="4" t="s">
        <v>609</v>
      </c>
      <c r="G7" s="61" t="s">
        <v>598</v>
      </c>
      <c r="H7" s="59" t="s">
        <v>590</v>
      </c>
      <c r="I7" s="62" t="s">
        <v>586</v>
      </c>
      <c r="J7" s="63">
        <f t="shared" ref="J7:J70" si="4">IF(N7="Ganada",J6+(K7*M7-K7),IF(N7="Perdida",J6-K7,IF(N7="No entrada",J6,IF(N7="Cerrada",K7*O7+J6,""))))</f>
        <v>1076.865</v>
      </c>
      <c r="K7" s="64">
        <f t="shared" ref="K7:K70" si="5">IF(L7="","",L7*$L$3*J6)</f>
        <v>26.137500000000003</v>
      </c>
      <c r="L7" s="65">
        <v>1</v>
      </c>
      <c r="M7" s="66">
        <v>2.2000000000000002</v>
      </c>
      <c r="N7" s="67" t="s">
        <v>10</v>
      </c>
      <c r="O7" s="68">
        <f t="shared" si="0"/>
        <v>1.2000000000000002</v>
      </c>
      <c r="P7" s="69" t="str">
        <f t="shared" ref="P7:P70" si="6">IF(N7="","",IF(N7="Ganada","1",IF(N7="Perdida","0",IF(N7="No entrada","0",IF(N7="Cerrada","0")))))</f>
        <v>1</v>
      </c>
      <c r="Q7" s="69" t="str">
        <f t="shared" ref="Q7:Q70" si="7">IF(N7="","",IF(N7="Ganada","0",IF(N7="Perdida","1",IF(N7="No entrada","0",IF(N7="Cerrada","0")))))</f>
        <v>0</v>
      </c>
      <c r="R7" s="70" t="str">
        <f t="shared" ref="R7:R70" si="8">IF(N7="","",IF(N7="Ganada","0",IF(N7="Perdida","0",IF(N7="No entrada","0",IF(N7="Cerrada","1")))))</f>
        <v>0</v>
      </c>
      <c r="S7" s="71">
        <f t="shared" si="1"/>
        <v>1</v>
      </c>
      <c r="T7" s="72">
        <f t="shared" si="2"/>
        <v>1</v>
      </c>
      <c r="U7" s="72"/>
      <c r="V7" s="72"/>
      <c r="W7" s="72">
        <f t="shared" si="3"/>
        <v>1</v>
      </c>
      <c r="Y7" s="74"/>
      <c r="Z7" s="74"/>
      <c r="AA7" s="74"/>
      <c r="AB7" s="74"/>
      <c r="AC7" s="74"/>
      <c r="AD7" s="74"/>
      <c r="AE7" s="74"/>
      <c r="AF7" s="74"/>
      <c r="AG7" s="74"/>
      <c r="AH7" s="166"/>
      <c r="AI7" s="166"/>
      <c r="AJ7" s="165"/>
      <c r="AK7" s="177" t="s">
        <v>27</v>
      </c>
      <c r="AL7" s="177"/>
      <c r="AM7" s="178" t="s">
        <v>24</v>
      </c>
      <c r="AN7" s="179"/>
      <c r="AO7" s="179" t="s">
        <v>600</v>
      </c>
      <c r="AP7" s="179"/>
      <c r="AQ7" s="175" t="s">
        <v>599</v>
      </c>
      <c r="AR7" s="168"/>
      <c r="AS7" s="168"/>
      <c r="AT7" s="168"/>
      <c r="AU7" s="75"/>
    </row>
    <row r="8" spans="2:47" s="73" customFormat="1" ht="13.2" x14ac:dyDescent="0.25">
      <c r="B8" s="170" t="s">
        <v>604</v>
      </c>
      <c r="C8" s="57">
        <v>44641</v>
      </c>
      <c r="D8" s="58">
        <v>0.40625</v>
      </c>
      <c r="E8" s="5" t="s">
        <v>612</v>
      </c>
      <c r="F8" s="4" t="s">
        <v>611</v>
      </c>
      <c r="G8" s="61" t="s">
        <v>598</v>
      </c>
      <c r="H8" s="59" t="s">
        <v>590</v>
      </c>
      <c r="I8" s="62" t="s">
        <v>586</v>
      </c>
      <c r="J8" s="63">
        <f t="shared" si="4"/>
        <v>1049.9433750000001</v>
      </c>
      <c r="K8" s="64">
        <f t="shared" si="5"/>
        <v>26.921625000000002</v>
      </c>
      <c r="L8" s="65">
        <v>1</v>
      </c>
      <c r="M8" s="66">
        <v>1.8</v>
      </c>
      <c r="N8" s="67" t="s">
        <v>11</v>
      </c>
      <c r="O8" s="68">
        <f t="shared" si="0"/>
        <v>-1</v>
      </c>
      <c r="P8" s="69" t="str">
        <f t="shared" si="6"/>
        <v>0</v>
      </c>
      <c r="Q8" s="69" t="str">
        <f t="shared" si="7"/>
        <v>1</v>
      </c>
      <c r="R8" s="70" t="str">
        <f t="shared" si="8"/>
        <v>0</v>
      </c>
      <c r="S8" s="71">
        <f t="shared" si="1"/>
        <v>-1</v>
      </c>
      <c r="T8" s="72">
        <f t="shared" si="2"/>
        <v>-1</v>
      </c>
      <c r="U8" s="72"/>
      <c r="V8" s="72"/>
      <c r="W8" s="72">
        <f t="shared" si="3"/>
        <v>-1</v>
      </c>
      <c r="Y8" s="74"/>
      <c r="Z8" s="74"/>
      <c r="AA8" s="74"/>
      <c r="AB8" s="74"/>
      <c r="AC8" s="74"/>
      <c r="AD8" s="74"/>
      <c r="AE8" s="74"/>
      <c r="AF8" s="74"/>
      <c r="AG8" s="74"/>
      <c r="AH8" s="166"/>
      <c r="AI8" s="166"/>
      <c r="AJ8" s="165"/>
      <c r="AK8" s="178"/>
      <c r="AL8" s="177"/>
      <c r="AM8" s="178" t="s">
        <v>25</v>
      </c>
      <c r="AN8" s="179"/>
      <c r="AO8" s="179" t="s">
        <v>595</v>
      </c>
      <c r="AP8" s="179"/>
      <c r="AQ8" s="179" t="s">
        <v>595</v>
      </c>
      <c r="AR8" s="168"/>
      <c r="AS8" s="168"/>
      <c r="AT8" s="168"/>
      <c r="AU8" s="75"/>
    </row>
    <row r="9" spans="2:47" s="73" customFormat="1" ht="13.2" x14ac:dyDescent="0.25">
      <c r="B9" s="110"/>
      <c r="C9" s="57"/>
      <c r="D9" s="58"/>
      <c r="E9" s="59"/>
      <c r="F9" s="60"/>
      <c r="G9" s="61" t="s">
        <v>603</v>
      </c>
      <c r="H9" s="59" t="s">
        <v>594</v>
      </c>
      <c r="I9" s="62" t="s">
        <v>24</v>
      </c>
      <c r="J9" s="63">
        <f t="shared" si="4"/>
        <v>1076.1919593750001</v>
      </c>
      <c r="K9" s="64">
        <f t="shared" si="5"/>
        <v>26.248584375000004</v>
      </c>
      <c r="L9" s="65">
        <v>1</v>
      </c>
      <c r="M9" s="66">
        <v>2</v>
      </c>
      <c r="N9" s="67" t="s">
        <v>10</v>
      </c>
      <c r="O9" s="68">
        <f t="shared" si="0"/>
        <v>1</v>
      </c>
      <c r="P9" s="69" t="str">
        <f t="shared" si="6"/>
        <v>1</v>
      </c>
      <c r="Q9" s="69" t="str">
        <f t="shared" si="7"/>
        <v>0</v>
      </c>
      <c r="R9" s="70" t="str">
        <f t="shared" si="8"/>
        <v>0</v>
      </c>
      <c r="S9" s="71">
        <f t="shared" si="1"/>
        <v>1</v>
      </c>
      <c r="T9" s="72">
        <f t="shared" si="2"/>
        <v>1</v>
      </c>
      <c r="U9" s="72"/>
      <c r="V9" s="72"/>
      <c r="W9" s="72">
        <f t="shared" si="3"/>
        <v>1</v>
      </c>
      <c r="Y9" s="74"/>
      <c r="Z9" s="74"/>
      <c r="AA9" s="74"/>
      <c r="AB9" s="74"/>
      <c r="AC9" s="74"/>
      <c r="AD9" s="74"/>
      <c r="AE9" s="74"/>
      <c r="AF9" s="74"/>
      <c r="AG9" s="74"/>
      <c r="AH9" s="166"/>
      <c r="AI9" s="166"/>
      <c r="AJ9" s="165"/>
      <c r="AK9" s="180"/>
      <c r="AL9" s="180"/>
      <c r="AM9" s="178" t="s">
        <v>592</v>
      </c>
      <c r="AN9" s="179"/>
      <c r="AO9" s="179" t="s">
        <v>591</v>
      </c>
      <c r="AP9" s="179"/>
      <c r="AQ9" s="181" t="s">
        <v>597</v>
      </c>
      <c r="AR9" s="168"/>
      <c r="AS9" s="168"/>
      <c r="AT9" s="168"/>
      <c r="AU9" s="75"/>
    </row>
    <row r="10" spans="2:47" s="73" customFormat="1" ht="13.2" x14ac:dyDescent="0.25">
      <c r="B10" s="170" t="s">
        <v>615</v>
      </c>
      <c r="C10" s="57">
        <v>44641</v>
      </c>
      <c r="D10" s="58">
        <v>0.40625</v>
      </c>
      <c r="E10" s="5" t="s">
        <v>614</v>
      </c>
      <c r="F10" s="4" t="s">
        <v>613</v>
      </c>
      <c r="G10" s="61" t="s">
        <v>598</v>
      </c>
      <c r="H10" s="59" t="s">
        <v>590</v>
      </c>
      <c r="I10" s="62" t="s">
        <v>586</v>
      </c>
      <c r="J10" s="63">
        <f t="shared" si="4"/>
        <v>1097.7157985625001</v>
      </c>
      <c r="K10" s="64">
        <f t="shared" si="5"/>
        <v>26.904798984375006</v>
      </c>
      <c r="L10" s="65">
        <v>1</v>
      </c>
      <c r="M10" s="66">
        <v>1.8</v>
      </c>
      <c r="N10" s="67" t="s">
        <v>10</v>
      </c>
      <c r="O10" s="68">
        <f t="shared" si="0"/>
        <v>0.8</v>
      </c>
      <c r="P10" s="69" t="str">
        <f t="shared" si="6"/>
        <v>1</v>
      </c>
      <c r="Q10" s="69" t="str">
        <f t="shared" si="7"/>
        <v>0</v>
      </c>
      <c r="R10" s="70" t="str">
        <f t="shared" si="8"/>
        <v>0</v>
      </c>
      <c r="S10" s="71">
        <f t="shared" si="1"/>
        <v>1</v>
      </c>
      <c r="T10" s="72">
        <f t="shared" si="2"/>
        <v>1</v>
      </c>
      <c r="U10" s="72">
        <f>O10</f>
        <v>0.8</v>
      </c>
      <c r="V10" s="72"/>
      <c r="W10" s="72">
        <f t="shared" si="3"/>
        <v>1</v>
      </c>
      <c r="Y10" s="77"/>
      <c r="Z10" s="77"/>
      <c r="AA10" s="77"/>
      <c r="AB10" s="77"/>
      <c r="AC10" s="77"/>
      <c r="AD10" s="77"/>
      <c r="AE10" s="77"/>
      <c r="AF10" s="77"/>
      <c r="AG10" s="77"/>
      <c r="AH10" s="169"/>
      <c r="AI10" s="169"/>
      <c r="AJ10" s="165"/>
      <c r="AK10" s="171"/>
      <c r="AL10" s="171"/>
      <c r="AM10" s="178" t="s">
        <v>593</v>
      </c>
      <c r="AN10" s="179"/>
      <c r="AO10" s="179"/>
      <c r="AP10" s="179"/>
      <c r="AQ10" s="179"/>
      <c r="AR10" s="168"/>
      <c r="AS10" s="168"/>
      <c r="AT10" s="168"/>
      <c r="AU10" s="75"/>
    </row>
    <row r="11" spans="2:47" s="73" customFormat="1" ht="13.2" x14ac:dyDescent="0.25">
      <c r="B11" s="110"/>
      <c r="C11" s="57"/>
      <c r="D11" s="58"/>
      <c r="E11" s="59"/>
      <c r="F11" s="60"/>
      <c r="G11" s="61"/>
      <c r="H11" s="59"/>
      <c r="I11" s="62"/>
      <c r="J11" s="63" t="str">
        <f t="shared" si="4"/>
        <v/>
      </c>
      <c r="K11" s="64" t="str">
        <f t="shared" si="5"/>
        <v/>
      </c>
      <c r="L11" s="65"/>
      <c r="M11" s="66"/>
      <c r="N11" s="67"/>
      <c r="O11" s="68" t="str">
        <f t="shared" si="0"/>
        <v/>
      </c>
      <c r="P11" s="69" t="str">
        <f t="shared" si="6"/>
        <v/>
      </c>
      <c r="Q11" s="69" t="str">
        <f t="shared" si="7"/>
        <v/>
      </c>
      <c r="R11" s="70" t="str">
        <f t="shared" si="8"/>
        <v/>
      </c>
      <c r="S11" s="71" t="b">
        <f t="shared" si="1"/>
        <v>0</v>
      </c>
      <c r="T11" s="72" t="b">
        <f t="shared" si="2"/>
        <v>0</v>
      </c>
      <c r="U11" s="72"/>
      <c r="V11" s="72"/>
      <c r="W11" s="72" t="b">
        <f t="shared" si="3"/>
        <v>0</v>
      </c>
      <c r="Y11" s="77"/>
      <c r="Z11" s="77"/>
      <c r="AA11" s="77"/>
      <c r="AB11" s="77"/>
      <c r="AC11" s="77"/>
      <c r="AD11" s="77"/>
      <c r="AE11" s="77"/>
      <c r="AF11" s="77"/>
      <c r="AG11" s="77"/>
      <c r="AH11" s="169"/>
      <c r="AI11" s="169"/>
      <c r="AJ11" s="165"/>
      <c r="AK11" s="171"/>
      <c r="AL11" s="171"/>
      <c r="AM11" s="178" t="s">
        <v>26</v>
      </c>
      <c r="AN11" s="179"/>
      <c r="AO11" s="179"/>
      <c r="AP11" s="179"/>
      <c r="AQ11" s="179"/>
      <c r="AR11" s="168"/>
      <c r="AS11" s="168"/>
      <c r="AT11" s="168"/>
      <c r="AU11" s="75"/>
    </row>
    <row r="12" spans="2:47" s="73" customFormat="1" ht="13.2" x14ac:dyDescent="0.25">
      <c r="B12" s="110"/>
      <c r="C12" s="57"/>
      <c r="D12" s="58"/>
      <c r="E12" s="59"/>
      <c r="F12" s="60"/>
      <c r="G12" s="61"/>
      <c r="H12" s="59"/>
      <c r="I12" s="62"/>
      <c r="J12" s="63" t="str">
        <f t="shared" si="4"/>
        <v/>
      </c>
      <c r="K12" s="64" t="str">
        <f t="shared" si="5"/>
        <v/>
      </c>
      <c r="L12" s="65"/>
      <c r="M12" s="66"/>
      <c r="N12" s="67"/>
      <c r="O12" s="68" t="str">
        <f t="shared" si="0"/>
        <v/>
      </c>
      <c r="P12" s="69" t="str">
        <f t="shared" si="6"/>
        <v/>
      </c>
      <c r="Q12" s="69" t="str">
        <f t="shared" si="7"/>
        <v/>
      </c>
      <c r="R12" s="70" t="str">
        <f t="shared" si="8"/>
        <v/>
      </c>
      <c r="S12" s="71" t="b">
        <f t="shared" si="1"/>
        <v>0</v>
      </c>
      <c r="T12" s="72" t="b">
        <f t="shared" si="2"/>
        <v>0</v>
      </c>
      <c r="U12" s="72"/>
      <c r="V12" s="72"/>
      <c r="W12" s="72" t="b">
        <f t="shared" si="3"/>
        <v>0</v>
      </c>
      <c r="Y12" s="77"/>
      <c r="Z12" s="77"/>
      <c r="AA12" s="77"/>
      <c r="AB12" s="77"/>
      <c r="AC12" s="77"/>
      <c r="AD12" s="77"/>
      <c r="AE12" s="77"/>
      <c r="AF12" s="77"/>
      <c r="AG12" s="77"/>
      <c r="AH12" s="169"/>
      <c r="AI12" s="169"/>
      <c r="AJ12" s="165"/>
      <c r="AK12" s="171"/>
      <c r="AL12" s="171"/>
      <c r="AM12" s="178" t="s">
        <v>27</v>
      </c>
      <c r="AN12" s="179"/>
      <c r="AO12" s="179"/>
      <c r="AP12" s="179"/>
      <c r="AQ12" s="179"/>
      <c r="AR12" s="168"/>
      <c r="AS12" s="168"/>
      <c r="AT12" s="168"/>
      <c r="AU12" s="75"/>
    </row>
    <row r="13" spans="2:47" s="73" customFormat="1" ht="13.5" customHeight="1" x14ac:dyDescent="0.25">
      <c r="B13" s="110"/>
      <c r="C13" s="57"/>
      <c r="D13" s="58"/>
      <c r="E13" s="59"/>
      <c r="F13" s="60"/>
      <c r="G13" s="59"/>
      <c r="H13" s="59"/>
      <c r="I13" s="62"/>
      <c r="J13" s="63" t="str">
        <f t="shared" si="4"/>
        <v/>
      </c>
      <c r="K13" s="64" t="str">
        <f t="shared" si="5"/>
        <v/>
      </c>
      <c r="L13" s="65"/>
      <c r="M13" s="66"/>
      <c r="N13" s="67"/>
      <c r="O13" s="68" t="str">
        <f t="shared" si="0"/>
        <v/>
      </c>
      <c r="P13" s="69" t="str">
        <f t="shared" si="6"/>
        <v/>
      </c>
      <c r="Q13" s="69" t="str">
        <f t="shared" si="7"/>
        <v/>
      </c>
      <c r="R13" s="70" t="str">
        <f t="shared" si="8"/>
        <v/>
      </c>
      <c r="S13" s="71" t="b">
        <f t="shared" si="1"/>
        <v>0</v>
      </c>
      <c r="T13" s="72" t="b">
        <f t="shared" si="2"/>
        <v>0</v>
      </c>
      <c r="U13" s="72" t="str">
        <f>O13</f>
        <v/>
      </c>
      <c r="V13" s="72"/>
      <c r="W13" s="72" t="b">
        <f t="shared" si="3"/>
        <v>0</v>
      </c>
      <c r="Y13" s="77"/>
      <c r="Z13" s="77"/>
      <c r="AA13" s="77"/>
      <c r="AB13" s="77"/>
      <c r="AC13" s="77"/>
      <c r="AD13" s="77"/>
      <c r="AE13" s="77"/>
      <c r="AF13" s="77"/>
      <c r="AG13" s="77"/>
      <c r="AH13" s="169"/>
      <c r="AI13" s="169"/>
      <c r="AJ13" s="165"/>
      <c r="AK13" s="171"/>
      <c r="AL13" s="171"/>
      <c r="AM13" s="182" t="s">
        <v>588</v>
      </c>
      <c r="AN13" s="179"/>
      <c r="AO13" s="179"/>
      <c r="AP13" s="179"/>
      <c r="AQ13" s="179"/>
      <c r="AR13" s="168"/>
      <c r="AS13" s="168"/>
      <c r="AT13" s="168"/>
      <c r="AU13" s="75"/>
    </row>
    <row r="14" spans="2:47" s="73" customFormat="1" ht="13.2" x14ac:dyDescent="0.25">
      <c r="B14" s="110"/>
      <c r="C14" s="57"/>
      <c r="D14" s="58"/>
      <c r="E14" s="59"/>
      <c r="F14" s="60"/>
      <c r="G14" s="59"/>
      <c r="H14" s="59"/>
      <c r="I14" s="62"/>
      <c r="J14" s="63" t="str">
        <f t="shared" si="4"/>
        <v/>
      </c>
      <c r="K14" s="64" t="str">
        <f t="shared" si="5"/>
        <v/>
      </c>
      <c r="L14" s="65"/>
      <c r="M14" s="66"/>
      <c r="N14" s="67"/>
      <c r="O14" s="68" t="str">
        <f t="shared" si="0"/>
        <v/>
      </c>
      <c r="P14" s="69" t="str">
        <f t="shared" si="6"/>
        <v/>
      </c>
      <c r="Q14" s="69" t="str">
        <f t="shared" si="7"/>
        <v/>
      </c>
      <c r="R14" s="70" t="str">
        <f t="shared" si="8"/>
        <v/>
      </c>
      <c r="S14" s="71" t="b">
        <f t="shared" si="1"/>
        <v>0</v>
      </c>
      <c r="T14" s="72" t="b">
        <f t="shared" si="2"/>
        <v>0</v>
      </c>
      <c r="U14" s="72"/>
      <c r="V14" s="72"/>
      <c r="W14" s="72" t="b">
        <f t="shared" si="3"/>
        <v>0</v>
      </c>
      <c r="Y14" s="78"/>
      <c r="Z14" s="78"/>
      <c r="AA14" s="78"/>
      <c r="AB14" s="78"/>
      <c r="AC14" s="78"/>
      <c r="AD14" s="78"/>
      <c r="AE14" s="78"/>
      <c r="AF14" s="78"/>
      <c r="AG14" s="78"/>
      <c r="AH14" s="169"/>
      <c r="AI14" s="169"/>
      <c r="AJ14" s="168"/>
      <c r="AK14" s="171"/>
      <c r="AL14" s="171"/>
      <c r="AM14" s="179"/>
      <c r="AN14" s="179"/>
      <c r="AO14" s="179"/>
      <c r="AP14" s="179"/>
      <c r="AQ14" s="179"/>
      <c r="AR14" s="168"/>
      <c r="AS14" s="168"/>
      <c r="AT14" s="168"/>
    </row>
    <row r="15" spans="2:47" s="73" customFormat="1" ht="13.2" x14ac:dyDescent="0.25">
      <c r="B15" s="110"/>
      <c r="C15" s="57"/>
      <c r="D15" s="58"/>
      <c r="E15" s="59"/>
      <c r="F15" s="59"/>
      <c r="G15" s="59"/>
      <c r="H15" s="80"/>
      <c r="I15" s="62"/>
      <c r="J15" s="63" t="str">
        <f t="shared" si="4"/>
        <v/>
      </c>
      <c r="K15" s="64" t="str">
        <f t="shared" si="5"/>
        <v/>
      </c>
      <c r="L15" s="65"/>
      <c r="M15" s="66"/>
      <c r="N15" s="67"/>
      <c r="O15" s="68" t="str">
        <f t="shared" si="0"/>
        <v/>
      </c>
      <c r="P15" s="69" t="str">
        <f t="shared" si="6"/>
        <v/>
      </c>
      <c r="Q15" s="69" t="str">
        <f t="shared" si="7"/>
        <v/>
      </c>
      <c r="R15" s="70" t="str">
        <f t="shared" si="8"/>
        <v/>
      </c>
      <c r="S15" s="71" t="b">
        <f t="shared" si="1"/>
        <v>0</v>
      </c>
      <c r="T15" s="72" t="b">
        <f t="shared" si="2"/>
        <v>0</v>
      </c>
      <c r="U15" s="72"/>
      <c r="V15" s="72"/>
      <c r="W15" s="72" t="b">
        <f t="shared" si="3"/>
        <v>0</v>
      </c>
      <c r="Y15" s="78"/>
      <c r="Z15" s="78"/>
      <c r="AA15" s="78"/>
      <c r="AB15" s="78"/>
      <c r="AC15" s="78"/>
      <c r="AD15" s="78"/>
      <c r="AE15" s="78"/>
      <c r="AF15" s="78"/>
      <c r="AG15" s="78"/>
      <c r="AH15" s="169"/>
      <c r="AI15" s="169"/>
      <c r="AJ15" s="168"/>
      <c r="AK15" s="171"/>
      <c r="AL15" s="171"/>
      <c r="AM15" s="179"/>
      <c r="AN15" s="179"/>
      <c r="AO15" s="179"/>
      <c r="AP15" s="179"/>
      <c r="AQ15" s="179"/>
      <c r="AR15" s="168"/>
      <c r="AS15" s="168"/>
      <c r="AT15" s="168"/>
    </row>
    <row r="16" spans="2:47" s="73" customFormat="1" ht="13.2" x14ac:dyDescent="0.25">
      <c r="B16" s="110"/>
      <c r="C16" s="57"/>
      <c r="D16" s="58"/>
      <c r="E16" s="59"/>
      <c r="F16" s="59"/>
      <c r="G16" s="59"/>
      <c r="H16" s="59"/>
      <c r="I16" s="62"/>
      <c r="J16" s="63" t="str">
        <f t="shared" si="4"/>
        <v/>
      </c>
      <c r="K16" s="64" t="str">
        <f t="shared" si="5"/>
        <v/>
      </c>
      <c r="L16" s="65"/>
      <c r="M16" s="66"/>
      <c r="N16" s="67"/>
      <c r="O16" s="68" t="str">
        <f t="shared" si="0"/>
        <v/>
      </c>
      <c r="P16" s="69" t="str">
        <f t="shared" si="6"/>
        <v/>
      </c>
      <c r="Q16" s="69" t="str">
        <f t="shared" si="7"/>
        <v/>
      </c>
      <c r="R16" s="70" t="str">
        <f t="shared" si="8"/>
        <v/>
      </c>
      <c r="S16" s="71" t="b">
        <f t="shared" si="1"/>
        <v>0</v>
      </c>
      <c r="T16" s="72" t="b">
        <f t="shared" si="2"/>
        <v>0</v>
      </c>
      <c r="U16" s="72" t="str">
        <f>O16</f>
        <v/>
      </c>
      <c r="V16" s="72"/>
      <c r="W16" s="72" t="b">
        <f t="shared" si="3"/>
        <v>0</v>
      </c>
      <c r="Y16" s="78"/>
      <c r="Z16" s="78"/>
      <c r="AA16" s="78"/>
      <c r="AB16" s="78"/>
      <c r="AC16" s="78"/>
      <c r="AD16" s="78"/>
      <c r="AE16" s="78"/>
      <c r="AF16" s="78"/>
      <c r="AG16" s="78"/>
      <c r="AH16" s="169"/>
      <c r="AI16" s="169"/>
      <c r="AJ16" s="168"/>
      <c r="AK16" s="171"/>
      <c r="AL16" s="171"/>
      <c r="AM16" s="179"/>
      <c r="AN16" s="179"/>
      <c r="AO16" s="179"/>
      <c r="AP16" s="179"/>
      <c r="AQ16" s="179"/>
      <c r="AR16" s="168"/>
      <c r="AS16" s="168"/>
      <c r="AT16" s="168"/>
    </row>
    <row r="17" spans="1:46" s="73" customFormat="1" ht="13.2" x14ac:dyDescent="0.25">
      <c r="B17" s="110"/>
      <c r="C17" s="57"/>
      <c r="D17" s="58"/>
      <c r="E17" s="59"/>
      <c r="F17" s="59"/>
      <c r="G17" s="59"/>
      <c r="H17" s="59"/>
      <c r="I17" s="62"/>
      <c r="J17" s="63" t="str">
        <f t="shared" si="4"/>
        <v/>
      </c>
      <c r="K17" s="64" t="str">
        <f t="shared" si="5"/>
        <v/>
      </c>
      <c r="L17" s="65"/>
      <c r="M17" s="66"/>
      <c r="N17" s="67"/>
      <c r="O17" s="68" t="str">
        <f t="shared" si="0"/>
        <v/>
      </c>
      <c r="P17" s="69" t="str">
        <f t="shared" si="6"/>
        <v/>
      </c>
      <c r="Q17" s="69" t="str">
        <f t="shared" si="7"/>
        <v/>
      </c>
      <c r="R17" s="70" t="str">
        <f t="shared" si="8"/>
        <v/>
      </c>
      <c r="S17" s="71" t="b">
        <f t="shared" si="1"/>
        <v>0</v>
      </c>
      <c r="T17" s="72" t="b">
        <f t="shared" si="2"/>
        <v>0</v>
      </c>
      <c r="U17" s="72"/>
      <c r="V17" s="72"/>
      <c r="W17" s="72" t="b">
        <f t="shared" si="3"/>
        <v>0</v>
      </c>
      <c r="Y17" s="78"/>
      <c r="Z17" s="78"/>
      <c r="AA17" s="78"/>
      <c r="AB17" s="78"/>
      <c r="AC17" s="78"/>
      <c r="AD17" s="78"/>
      <c r="AE17" s="78"/>
      <c r="AF17" s="78"/>
      <c r="AG17" s="78"/>
      <c r="AH17" s="169"/>
      <c r="AI17" s="169"/>
      <c r="AJ17" s="168"/>
      <c r="AK17" s="165"/>
      <c r="AL17" s="168"/>
      <c r="AM17" s="168"/>
      <c r="AN17" s="168"/>
      <c r="AO17" s="168"/>
      <c r="AP17" s="168"/>
      <c r="AQ17" s="168"/>
      <c r="AR17" s="168"/>
      <c r="AS17" s="168"/>
      <c r="AT17" s="168"/>
    </row>
    <row r="18" spans="1:46" s="73" customFormat="1" ht="13.2" x14ac:dyDescent="0.25">
      <c r="B18" s="110"/>
      <c r="C18" s="57"/>
      <c r="D18" s="58"/>
      <c r="E18" s="59"/>
      <c r="F18" s="59"/>
      <c r="G18" s="59"/>
      <c r="H18" s="59"/>
      <c r="I18" s="62"/>
      <c r="J18" s="63" t="str">
        <f t="shared" si="4"/>
        <v/>
      </c>
      <c r="K18" s="64" t="str">
        <f t="shared" si="5"/>
        <v/>
      </c>
      <c r="L18" s="65"/>
      <c r="M18" s="66"/>
      <c r="N18" s="67"/>
      <c r="O18" s="68" t="str">
        <f t="shared" si="0"/>
        <v/>
      </c>
      <c r="P18" s="69" t="str">
        <f t="shared" si="6"/>
        <v/>
      </c>
      <c r="Q18" s="69" t="str">
        <f t="shared" si="7"/>
        <v/>
      </c>
      <c r="R18" s="70" t="str">
        <f t="shared" si="8"/>
        <v/>
      </c>
      <c r="S18" s="71" t="b">
        <f t="shared" si="1"/>
        <v>0</v>
      </c>
      <c r="T18" s="72" t="b">
        <f t="shared" si="2"/>
        <v>0</v>
      </c>
      <c r="U18" s="72" t="str">
        <f>O18</f>
        <v/>
      </c>
      <c r="V18" s="72"/>
      <c r="W18" s="72" t="b">
        <f t="shared" si="3"/>
        <v>0</v>
      </c>
      <c r="Y18" s="78"/>
      <c r="Z18" s="78"/>
      <c r="AA18" s="78"/>
      <c r="AB18" s="78"/>
      <c r="AC18" s="78"/>
      <c r="AD18" s="78"/>
      <c r="AE18" s="78"/>
      <c r="AF18" s="78"/>
      <c r="AG18" s="78"/>
      <c r="AH18" s="169"/>
      <c r="AI18" s="169"/>
      <c r="AJ18" s="168"/>
      <c r="AK18" s="165"/>
      <c r="AL18" s="168"/>
      <c r="AM18" s="168"/>
      <c r="AN18" s="168"/>
      <c r="AO18" s="168"/>
      <c r="AP18" s="168"/>
      <c r="AQ18" s="168"/>
      <c r="AR18" s="168"/>
      <c r="AS18" s="168"/>
      <c r="AT18" s="168"/>
    </row>
    <row r="19" spans="1:46" s="73" customFormat="1" ht="13.2" x14ac:dyDescent="0.25">
      <c r="B19" s="110"/>
      <c r="C19" s="57"/>
      <c r="D19" s="58"/>
      <c r="E19" s="59"/>
      <c r="F19" s="59"/>
      <c r="G19" s="59"/>
      <c r="H19" s="80"/>
      <c r="I19" s="62"/>
      <c r="J19" s="63" t="str">
        <f t="shared" si="4"/>
        <v/>
      </c>
      <c r="K19" s="64" t="str">
        <f t="shared" si="5"/>
        <v/>
      </c>
      <c r="L19" s="65"/>
      <c r="M19" s="66"/>
      <c r="N19" s="67"/>
      <c r="O19" s="68" t="str">
        <f t="shared" si="0"/>
        <v/>
      </c>
      <c r="P19" s="69" t="str">
        <f t="shared" si="6"/>
        <v/>
      </c>
      <c r="Q19" s="69" t="str">
        <f t="shared" si="7"/>
        <v/>
      </c>
      <c r="R19" s="70" t="str">
        <f t="shared" si="8"/>
        <v/>
      </c>
      <c r="S19" s="71" t="b">
        <f t="shared" si="1"/>
        <v>0</v>
      </c>
      <c r="T19" s="72" t="b">
        <f t="shared" si="2"/>
        <v>0</v>
      </c>
      <c r="U19" s="72"/>
      <c r="V19" s="72"/>
      <c r="W19" s="72" t="b">
        <f t="shared" si="3"/>
        <v>0</v>
      </c>
      <c r="Y19" s="78"/>
      <c r="Z19" s="78"/>
      <c r="AA19" s="78"/>
      <c r="AB19" s="78"/>
      <c r="AC19" s="78"/>
      <c r="AD19" s="78"/>
      <c r="AE19" s="78"/>
      <c r="AF19" s="78"/>
      <c r="AG19" s="78"/>
      <c r="AH19" s="169"/>
      <c r="AI19" s="169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</row>
    <row r="20" spans="1:46" s="73" customFormat="1" ht="13.2" x14ac:dyDescent="0.25">
      <c r="B20" s="110"/>
      <c r="C20" s="57"/>
      <c r="D20" s="58"/>
      <c r="E20" s="59"/>
      <c r="F20" s="59"/>
      <c r="G20" s="59"/>
      <c r="H20" s="80"/>
      <c r="I20" s="62"/>
      <c r="J20" s="63" t="str">
        <f t="shared" si="4"/>
        <v/>
      </c>
      <c r="K20" s="64" t="str">
        <f t="shared" si="5"/>
        <v/>
      </c>
      <c r="L20" s="65"/>
      <c r="M20" s="66"/>
      <c r="N20" s="67"/>
      <c r="O20" s="68" t="str">
        <f t="shared" si="0"/>
        <v/>
      </c>
      <c r="P20" s="69" t="str">
        <f t="shared" si="6"/>
        <v/>
      </c>
      <c r="Q20" s="69" t="str">
        <f t="shared" si="7"/>
        <v/>
      </c>
      <c r="R20" s="70" t="str">
        <f t="shared" si="8"/>
        <v/>
      </c>
      <c r="S20" s="71" t="b">
        <f t="shared" si="1"/>
        <v>0</v>
      </c>
      <c r="T20" s="72" t="b">
        <f t="shared" si="2"/>
        <v>0</v>
      </c>
      <c r="U20" s="72"/>
      <c r="V20" s="72"/>
      <c r="W20" s="72" t="b">
        <f t="shared" si="3"/>
        <v>0</v>
      </c>
      <c r="Y20" s="78"/>
      <c r="Z20" s="78"/>
      <c r="AA20" s="78"/>
      <c r="AB20" s="78"/>
      <c r="AC20" s="78"/>
      <c r="AD20" s="78"/>
      <c r="AE20" s="78"/>
      <c r="AF20" s="78"/>
      <c r="AG20" s="78"/>
      <c r="AH20" s="169"/>
      <c r="AI20" s="169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</row>
    <row r="21" spans="1:46" s="73" customFormat="1" ht="13.2" x14ac:dyDescent="0.25">
      <c r="B21" s="110"/>
      <c r="C21" s="57"/>
      <c r="D21" s="58"/>
      <c r="E21" s="59"/>
      <c r="F21" s="60"/>
      <c r="G21" s="59"/>
      <c r="H21" s="80"/>
      <c r="I21" s="62"/>
      <c r="J21" s="63" t="str">
        <f t="shared" si="4"/>
        <v/>
      </c>
      <c r="K21" s="64" t="str">
        <f t="shared" si="5"/>
        <v/>
      </c>
      <c r="L21" s="65"/>
      <c r="M21" s="66"/>
      <c r="N21" s="67"/>
      <c r="O21" s="68" t="str">
        <f t="shared" si="0"/>
        <v/>
      </c>
      <c r="P21" s="69" t="str">
        <f t="shared" si="6"/>
        <v/>
      </c>
      <c r="Q21" s="69" t="str">
        <f t="shared" si="7"/>
        <v/>
      </c>
      <c r="R21" s="70" t="str">
        <f t="shared" si="8"/>
        <v/>
      </c>
      <c r="S21" s="71" t="b">
        <f t="shared" si="1"/>
        <v>0</v>
      </c>
      <c r="T21" s="72" t="b">
        <f t="shared" si="2"/>
        <v>0</v>
      </c>
      <c r="U21" s="72"/>
      <c r="V21" s="72"/>
      <c r="W21" s="72" t="b">
        <f t="shared" si="3"/>
        <v>0</v>
      </c>
      <c r="Y21" s="78"/>
      <c r="Z21" s="78"/>
      <c r="AA21" s="78"/>
      <c r="AB21" s="78"/>
      <c r="AC21" s="78"/>
      <c r="AD21" s="78"/>
      <c r="AE21" s="78"/>
      <c r="AF21" s="78"/>
      <c r="AG21" s="78"/>
      <c r="AH21" s="169"/>
      <c r="AI21" s="169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</row>
    <row r="22" spans="1:46" s="73" customFormat="1" ht="13.2" x14ac:dyDescent="0.25">
      <c r="B22" s="110"/>
      <c r="C22" s="57"/>
      <c r="D22" s="58"/>
      <c r="E22" s="59"/>
      <c r="F22" s="59"/>
      <c r="G22" s="59"/>
      <c r="H22" s="82"/>
      <c r="I22" s="62"/>
      <c r="J22" s="63" t="str">
        <f t="shared" si="4"/>
        <v/>
      </c>
      <c r="K22" s="64" t="str">
        <f t="shared" si="5"/>
        <v/>
      </c>
      <c r="L22" s="65"/>
      <c r="M22" s="66"/>
      <c r="N22" s="67"/>
      <c r="O22" s="68" t="str">
        <f t="shared" si="0"/>
        <v/>
      </c>
      <c r="P22" s="69" t="str">
        <f t="shared" si="6"/>
        <v/>
      </c>
      <c r="Q22" s="69" t="str">
        <f t="shared" si="7"/>
        <v/>
      </c>
      <c r="R22" s="70" t="str">
        <f t="shared" si="8"/>
        <v/>
      </c>
      <c r="S22" s="71" t="b">
        <f t="shared" si="1"/>
        <v>0</v>
      </c>
      <c r="T22" s="72" t="b">
        <f t="shared" si="2"/>
        <v>0</v>
      </c>
      <c r="U22" s="72"/>
      <c r="V22" s="72"/>
      <c r="W22" s="72" t="b">
        <f t="shared" si="3"/>
        <v>0</v>
      </c>
      <c r="Y22" s="78"/>
      <c r="Z22" s="78"/>
      <c r="AA22" s="78"/>
      <c r="AB22" s="78"/>
      <c r="AC22" s="78"/>
      <c r="AD22" s="78"/>
      <c r="AE22" s="78"/>
      <c r="AF22" s="78"/>
      <c r="AG22" s="78"/>
      <c r="AH22" s="169"/>
      <c r="AI22" s="169"/>
      <c r="AJ22" s="168"/>
      <c r="AK22" s="168"/>
      <c r="AL22" s="168"/>
      <c r="AM22" s="167"/>
      <c r="AN22" s="168"/>
      <c r="AO22" s="168"/>
      <c r="AP22" s="168"/>
      <c r="AQ22" s="168"/>
      <c r="AR22" s="168"/>
      <c r="AS22" s="168"/>
      <c r="AT22" s="168"/>
    </row>
    <row r="23" spans="1:46" s="73" customFormat="1" ht="13.2" x14ac:dyDescent="0.25">
      <c r="B23" s="110"/>
      <c r="C23" s="57"/>
      <c r="D23" s="58"/>
      <c r="E23" s="59"/>
      <c r="F23" s="59"/>
      <c r="G23" s="59"/>
      <c r="H23" s="59"/>
      <c r="I23" s="62"/>
      <c r="J23" s="63" t="str">
        <f t="shared" si="4"/>
        <v/>
      </c>
      <c r="K23" s="64" t="str">
        <f t="shared" si="5"/>
        <v/>
      </c>
      <c r="L23" s="65"/>
      <c r="M23" s="66"/>
      <c r="N23" s="67"/>
      <c r="O23" s="68" t="str">
        <f t="shared" si="0"/>
        <v/>
      </c>
      <c r="P23" s="69" t="str">
        <f t="shared" si="6"/>
        <v/>
      </c>
      <c r="Q23" s="69" t="str">
        <f t="shared" si="7"/>
        <v/>
      </c>
      <c r="R23" s="70" t="str">
        <f t="shared" si="8"/>
        <v/>
      </c>
      <c r="S23" s="71" t="b">
        <f t="shared" si="1"/>
        <v>0</v>
      </c>
      <c r="T23" s="72" t="b">
        <f t="shared" si="2"/>
        <v>0</v>
      </c>
      <c r="U23" s="72"/>
      <c r="V23" s="72"/>
      <c r="W23" s="72" t="b">
        <f t="shared" si="3"/>
        <v>0</v>
      </c>
      <c r="Y23" s="78"/>
      <c r="Z23" s="78"/>
      <c r="AA23" s="78"/>
      <c r="AB23" s="78"/>
      <c r="AC23" s="78"/>
      <c r="AD23" s="78"/>
      <c r="AE23" s="78"/>
      <c r="AF23" s="78"/>
      <c r="AG23" s="78"/>
      <c r="AH23" s="169"/>
      <c r="AI23" s="169"/>
      <c r="AJ23" s="168"/>
      <c r="AK23" s="168"/>
      <c r="AL23" s="168"/>
      <c r="AM23" s="167"/>
      <c r="AN23" s="168"/>
      <c r="AO23" s="168"/>
      <c r="AP23" s="168"/>
      <c r="AQ23" s="168"/>
      <c r="AR23" s="168"/>
      <c r="AS23" s="168"/>
      <c r="AT23" s="168"/>
    </row>
    <row r="24" spans="1:46" s="73" customFormat="1" ht="13.2" x14ac:dyDescent="0.25">
      <c r="B24" s="110"/>
      <c r="C24" s="57"/>
      <c r="D24" s="58"/>
      <c r="E24" s="59"/>
      <c r="F24" s="59"/>
      <c r="G24" s="59"/>
      <c r="H24" s="80"/>
      <c r="I24" s="62"/>
      <c r="J24" s="63" t="str">
        <f t="shared" si="4"/>
        <v/>
      </c>
      <c r="K24" s="64" t="str">
        <f t="shared" si="5"/>
        <v/>
      </c>
      <c r="L24" s="65"/>
      <c r="M24" s="66"/>
      <c r="N24" s="67"/>
      <c r="O24" s="68" t="str">
        <f t="shared" si="0"/>
        <v/>
      </c>
      <c r="P24" s="69" t="str">
        <f t="shared" si="6"/>
        <v/>
      </c>
      <c r="Q24" s="69" t="str">
        <f t="shared" si="7"/>
        <v/>
      </c>
      <c r="R24" s="70" t="str">
        <f t="shared" si="8"/>
        <v/>
      </c>
      <c r="S24" s="71" t="b">
        <f t="shared" si="1"/>
        <v>0</v>
      </c>
      <c r="T24" s="72" t="b">
        <f t="shared" si="2"/>
        <v>0</v>
      </c>
      <c r="U24" s="72"/>
      <c r="V24" s="72"/>
      <c r="W24" s="72" t="b">
        <f t="shared" si="3"/>
        <v>0</v>
      </c>
      <c r="Y24" s="78"/>
      <c r="Z24" s="78"/>
      <c r="AA24" s="78"/>
      <c r="AB24" s="78"/>
      <c r="AC24" s="78"/>
      <c r="AD24" s="78"/>
      <c r="AE24" s="78"/>
      <c r="AF24" s="78"/>
      <c r="AG24" s="78"/>
      <c r="AH24" s="169"/>
      <c r="AI24" s="169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</row>
    <row r="25" spans="1:46" s="73" customFormat="1" ht="13.2" x14ac:dyDescent="0.25">
      <c r="B25" s="110"/>
      <c r="C25" s="57"/>
      <c r="D25" s="58"/>
      <c r="E25" s="59"/>
      <c r="F25" s="59"/>
      <c r="G25" s="59"/>
      <c r="H25" s="80"/>
      <c r="I25" s="62"/>
      <c r="J25" s="63" t="str">
        <f t="shared" si="4"/>
        <v/>
      </c>
      <c r="K25" s="64" t="str">
        <f t="shared" si="5"/>
        <v/>
      </c>
      <c r="L25" s="65"/>
      <c r="M25" s="66"/>
      <c r="N25" s="67"/>
      <c r="O25" s="68" t="str">
        <f t="shared" si="0"/>
        <v/>
      </c>
      <c r="P25" s="69" t="str">
        <f t="shared" si="6"/>
        <v/>
      </c>
      <c r="Q25" s="69" t="str">
        <f t="shared" si="7"/>
        <v/>
      </c>
      <c r="R25" s="70" t="str">
        <f t="shared" si="8"/>
        <v/>
      </c>
      <c r="S25" s="71" t="b">
        <f t="shared" si="1"/>
        <v>0</v>
      </c>
      <c r="T25" s="72" t="b">
        <f t="shared" si="2"/>
        <v>0</v>
      </c>
      <c r="U25" s="72"/>
      <c r="V25" s="72"/>
      <c r="W25" s="72" t="b">
        <f t="shared" si="3"/>
        <v>0</v>
      </c>
      <c r="Y25" s="78"/>
      <c r="Z25" s="78"/>
      <c r="AA25" s="78"/>
      <c r="AB25" s="78"/>
      <c r="AC25" s="78"/>
      <c r="AD25" s="78"/>
      <c r="AE25" s="78"/>
      <c r="AF25" s="78"/>
      <c r="AG25" s="78"/>
      <c r="AH25" s="169"/>
      <c r="AI25" s="169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</row>
    <row r="26" spans="1:46" s="73" customFormat="1" ht="13.2" x14ac:dyDescent="0.25">
      <c r="B26" s="110"/>
      <c r="C26" s="57"/>
      <c r="D26" s="58"/>
      <c r="E26" s="59"/>
      <c r="F26" s="59"/>
      <c r="G26" s="59"/>
      <c r="H26" s="80"/>
      <c r="I26" s="62"/>
      <c r="J26" s="63" t="str">
        <f t="shared" si="4"/>
        <v/>
      </c>
      <c r="K26" s="64" t="str">
        <f t="shared" si="5"/>
        <v/>
      </c>
      <c r="L26" s="65"/>
      <c r="M26" s="66"/>
      <c r="N26" s="67"/>
      <c r="O26" s="68" t="str">
        <f t="shared" si="0"/>
        <v/>
      </c>
      <c r="P26" s="69" t="str">
        <f t="shared" si="6"/>
        <v/>
      </c>
      <c r="Q26" s="69" t="str">
        <f t="shared" si="7"/>
        <v/>
      </c>
      <c r="R26" s="70" t="str">
        <f t="shared" si="8"/>
        <v/>
      </c>
      <c r="S26" s="71" t="b">
        <f t="shared" si="1"/>
        <v>0</v>
      </c>
      <c r="T26" s="72" t="b">
        <f t="shared" si="2"/>
        <v>0</v>
      </c>
      <c r="U26" s="72" t="str">
        <f>O26</f>
        <v/>
      </c>
      <c r="V26" s="72"/>
      <c r="W26" s="72" t="b">
        <f t="shared" si="3"/>
        <v>0</v>
      </c>
      <c r="Y26" s="78"/>
      <c r="Z26" s="78"/>
      <c r="AA26" s="78"/>
      <c r="AB26" s="78"/>
      <c r="AC26" s="78"/>
      <c r="AD26" s="78"/>
      <c r="AE26" s="78"/>
      <c r="AF26" s="78"/>
      <c r="AG26" s="78"/>
      <c r="AH26" s="169"/>
      <c r="AI26" s="169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</row>
    <row r="27" spans="1:46" s="73" customFormat="1" ht="13.2" x14ac:dyDescent="0.25">
      <c r="B27" s="110"/>
      <c r="C27" s="57"/>
      <c r="D27" s="58"/>
      <c r="E27" s="59"/>
      <c r="F27" s="59"/>
      <c r="G27" s="59"/>
      <c r="H27" s="80"/>
      <c r="I27" s="62"/>
      <c r="J27" s="63" t="str">
        <f t="shared" si="4"/>
        <v/>
      </c>
      <c r="K27" s="64" t="str">
        <f t="shared" si="5"/>
        <v/>
      </c>
      <c r="L27" s="65"/>
      <c r="M27" s="66"/>
      <c r="N27" s="67"/>
      <c r="O27" s="68" t="str">
        <f t="shared" si="0"/>
        <v/>
      </c>
      <c r="P27" s="69" t="str">
        <f t="shared" si="6"/>
        <v/>
      </c>
      <c r="Q27" s="69" t="str">
        <f t="shared" si="7"/>
        <v/>
      </c>
      <c r="R27" s="70" t="str">
        <f t="shared" si="8"/>
        <v/>
      </c>
      <c r="S27" s="71" t="b">
        <f t="shared" si="1"/>
        <v>0</v>
      </c>
      <c r="T27" s="72" t="b">
        <f t="shared" si="2"/>
        <v>0</v>
      </c>
      <c r="U27" s="72"/>
      <c r="V27" s="72"/>
      <c r="W27" s="72" t="b">
        <f t="shared" si="3"/>
        <v>0</v>
      </c>
      <c r="Y27" s="78"/>
      <c r="Z27" s="78"/>
      <c r="AA27" s="78"/>
      <c r="AB27" s="78"/>
      <c r="AC27" s="78"/>
      <c r="AD27" s="78"/>
      <c r="AE27" s="78"/>
      <c r="AF27" s="78"/>
      <c r="AG27" s="78"/>
      <c r="AH27" s="169"/>
      <c r="AI27" s="169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</row>
    <row r="28" spans="1:46" s="73" customFormat="1" ht="13.2" x14ac:dyDescent="0.25">
      <c r="B28" s="110"/>
      <c r="C28" s="57"/>
      <c r="D28" s="58"/>
      <c r="E28" s="59"/>
      <c r="F28" s="60"/>
      <c r="G28" s="59"/>
      <c r="H28" s="80"/>
      <c r="I28" s="62"/>
      <c r="J28" s="63" t="str">
        <f t="shared" si="4"/>
        <v/>
      </c>
      <c r="K28" s="64" t="str">
        <f t="shared" si="5"/>
        <v/>
      </c>
      <c r="L28" s="65"/>
      <c r="M28" s="66"/>
      <c r="N28" s="67"/>
      <c r="O28" s="68" t="str">
        <f t="shared" si="0"/>
        <v/>
      </c>
      <c r="P28" s="69" t="str">
        <f t="shared" si="6"/>
        <v/>
      </c>
      <c r="Q28" s="69" t="str">
        <f t="shared" si="7"/>
        <v/>
      </c>
      <c r="R28" s="70" t="str">
        <f t="shared" si="8"/>
        <v/>
      </c>
      <c r="S28" s="71" t="b">
        <f t="shared" si="1"/>
        <v>0</v>
      </c>
      <c r="T28" s="72" t="b">
        <f t="shared" si="2"/>
        <v>0</v>
      </c>
      <c r="U28" s="72" t="str">
        <f>O28</f>
        <v/>
      </c>
      <c r="V28" s="72"/>
      <c r="W28" s="72" t="b">
        <f t="shared" si="3"/>
        <v>0</v>
      </c>
      <c r="Y28" s="78"/>
      <c r="Z28" s="78"/>
      <c r="AA28" s="78"/>
      <c r="AB28" s="78"/>
      <c r="AC28" s="78"/>
      <c r="AD28" s="78"/>
      <c r="AE28" s="78"/>
      <c r="AF28" s="78"/>
      <c r="AG28" s="78"/>
      <c r="AH28" s="169"/>
      <c r="AI28" s="169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</row>
    <row r="29" spans="1:46" s="73" customFormat="1" ht="13.2" x14ac:dyDescent="0.25">
      <c r="B29" s="110"/>
      <c r="C29" s="57"/>
      <c r="D29" s="58"/>
      <c r="E29" s="59"/>
      <c r="F29" s="59"/>
      <c r="G29" s="59"/>
      <c r="H29" s="82"/>
      <c r="I29" s="62"/>
      <c r="J29" s="63" t="str">
        <f t="shared" si="4"/>
        <v/>
      </c>
      <c r="K29" s="64" t="str">
        <f t="shared" si="5"/>
        <v/>
      </c>
      <c r="L29" s="65"/>
      <c r="M29" s="66"/>
      <c r="N29" s="67"/>
      <c r="O29" s="68" t="str">
        <f t="shared" si="0"/>
        <v/>
      </c>
      <c r="P29" s="69" t="str">
        <f t="shared" si="6"/>
        <v/>
      </c>
      <c r="Q29" s="69" t="str">
        <f t="shared" si="7"/>
        <v/>
      </c>
      <c r="R29" s="70" t="str">
        <f t="shared" si="8"/>
        <v/>
      </c>
      <c r="S29" s="71" t="b">
        <f t="shared" si="1"/>
        <v>0</v>
      </c>
      <c r="T29" s="72" t="b">
        <f t="shared" si="2"/>
        <v>0</v>
      </c>
      <c r="U29" s="72"/>
      <c r="V29" s="72"/>
      <c r="W29" s="72" t="b">
        <f t="shared" si="3"/>
        <v>0</v>
      </c>
      <c r="Y29" s="78"/>
      <c r="Z29" s="78"/>
      <c r="AA29" s="78"/>
      <c r="AB29" s="78"/>
      <c r="AC29" s="78"/>
      <c r="AD29" s="78"/>
      <c r="AE29" s="78"/>
      <c r="AF29" s="78"/>
      <c r="AG29" s="78"/>
      <c r="AH29" s="169"/>
      <c r="AI29" s="169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</row>
    <row r="30" spans="1:46" s="73" customFormat="1" ht="13.2" x14ac:dyDescent="0.25">
      <c r="B30" s="110"/>
      <c r="C30" s="57"/>
      <c r="D30" s="58"/>
      <c r="E30" s="59"/>
      <c r="F30" s="60"/>
      <c r="G30" s="59"/>
      <c r="H30" s="80"/>
      <c r="I30" s="62"/>
      <c r="J30" s="63" t="str">
        <f t="shared" si="4"/>
        <v/>
      </c>
      <c r="K30" s="64" t="str">
        <f t="shared" si="5"/>
        <v/>
      </c>
      <c r="L30" s="65"/>
      <c r="M30" s="66"/>
      <c r="N30" s="67"/>
      <c r="O30" s="68" t="str">
        <f t="shared" si="0"/>
        <v/>
      </c>
      <c r="P30" s="69" t="str">
        <f t="shared" si="6"/>
        <v/>
      </c>
      <c r="Q30" s="69" t="str">
        <f t="shared" si="7"/>
        <v/>
      </c>
      <c r="R30" s="70" t="str">
        <f t="shared" si="8"/>
        <v/>
      </c>
      <c r="S30" s="71" t="b">
        <f t="shared" si="1"/>
        <v>0</v>
      </c>
      <c r="T30" s="72" t="b">
        <f t="shared" si="2"/>
        <v>0</v>
      </c>
      <c r="U30" s="72" t="str">
        <f>O30</f>
        <v/>
      </c>
      <c r="V30" s="72"/>
      <c r="W30" s="72" t="b">
        <f t="shared" si="3"/>
        <v>0</v>
      </c>
      <c r="Y30" s="78"/>
      <c r="Z30" s="78"/>
      <c r="AA30" s="78"/>
      <c r="AB30" s="78"/>
      <c r="AC30" s="78"/>
      <c r="AD30" s="78"/>
      <c r="AE30" s="78"/>
      <c r="AF30" s="78"/>
      <c r="AG30" s="78"/>
      <c r="AH30" s="169"/>
      <c r="AI30" s="169"/>
      <c r="AJ30" s="168"/>
      <c r="AK30" s="168"/>
      <c r="AL30" s="168"/>
      <c r="AM30" s="168"/>
      <c r="AN30" s="168"/>
      <c r="AO30" s="168"/>
      <c r="AP30" s="168"/>
      <c r="AR30" s="168"/>
      <c r="AS30" s="168"/>
      <c r="AT30" s="168"/>
    </row>
    <row r="31" spans="1:46" s="73" customFormat="1" ht="13.2" x14ac:dyDescent="0.25">
      <c r="B31" s="110"/>
      <c r="C31" s="57"/>
      <c r="D31" s="58"/>
      <c r="E31" s="83"/>
      <c r="F31" s="84"/>
      <c r="G31" s="59"/>
      <c r="H31" s="80"/>
      <c r="I31" s="62"/>
      <c r="J31" s="63" t="str">
        <f t="shared" si="4"/>
        <v/>
      </c>
      <c r="K31" s="64" t="str">
        <f t="shared" si="5"/>
        <v/>
      </c>
      <c r="L31" s="65"/>
      <c r="M31" s="66"/>
      <c r="N31" s="67"/>
      <c r="O31" s="68" t="str">
        <f t="shared" si="0"/>
        <v/>
      </c>
      <c r="P31" s="69" t="str">
        <f t="shared" si="6"/>
        <v/>
      </c>
      <c r="Q31" s="69" t="str">
        <f t="shared" si="7"/>
        <v/>
      </c>
      <c r="R31" s="70" t="str">
        <f t="shared" si="8"/>
        <v/>
      </c>
      <c r="S31" s="71" t="b">
        <f t="shared" si="1"/>
        <v>0</v>
      </c>
      <c r="T31" s="72" t="b">
        <f t="shared" si="2"/>
        <v>0</v>
      </c>
      <c r="U31" s="72"/>
      <c r="V31" s="72"/>
      <c r="W31" s="72" t="b">
        <f t="shared" si="3"/>
        <v>0</v>
      </c>
      <c r="Y31" s="78"/>
      <c r="Z31" s="78"/>
      <c r="AA31" s="78"/>
      <c r="AB31" s="78"/>
      <c r="AC31" s="78"/>
      <c r="AD31" s="78"/>
      <c r="AE31" s="78"/>
      <c r="AF31" s="78"/>
      <c r="AG31" s="78"/>
      <c r="AH31" s="169"/>
      <c r="AI31" s="169"/>
      <c r="AJ31" s="168"/>
      <c r="AK31" s="168"/>
      <c r="AL31" s="168"/>
      <c r="AM31" s="168"/>
      <c r="AN31" s="168"/>
      <c r="AO31" s="168"/>
      <c r="AP31" s="168"/>
      <c r="AR31" s="168"/>
      <c r="AS31" s="168"/>
      <c r="AT31" s="168"/>
    </row>
    <row r="32" spans="1:46" s="73" customFormat="1" ht="13.2" x14ac:dyDescent="0.25">
      <c r="A32" s="85"/>
      <c r="B32" s="110"/>
      <c r="C32" s="57"/>
      <c r="D32" s="58"/>
      <c r="E32" s="83"/>
      <c r="F32" s="84"/>
      <c r="G32" s="59"/>
      <c r="H32" s="80"/>
      <c r="I32" s="62"/>
      <c r="J32" s="63" t="str">
        <f t="shared" si="4"/>
        <v/>
      </c>
      <c r="K32" s="64" t="str">
        <f t="shared" si="5"/>
        <v/>
      </c>
      <c r="L32" s="65"/>
      <c r="M32" s="66"/>
      <c r="N32" s="67"/>
      <c r="O32" s="68" t="str">
        <f t="shared" si="0"/>
        <v/>
      </c>
      <c r="P32" s="69" t="str">
        <f t="shared" si="6"/>
        <v/>
      </c>
      <c r="Q32" s="69" t="str">
        <f t="shared" si="7"/>
        <v/>
      </c>
      <c r="R32" s="70" t="str">
        <f t="shared" si="8"/>
        <v/>
      </c>
      <c r="S32" s="71" t="b">
        <f t="shared" si="1"/>
        <v>0</v>
      </c>
      <c r="T32" s="72" t="b">
        <f t="shared" si="2"/>
        <v>0</v>
      </c>
      <c r="U32" s="72"/>
      <c r="V32" s="72" t="str">
        <f>O32</f>
        <v/>
      </c>
      <c r="W32" s="72"/>
      <c r="Y32" s="78"/>
      <c r="Z32" s="78"/>
      <c r="AA32" s="78"/>
      <c r="AB32" s="78"/>
      <c r="AC32" s="78"/>
      <c r="AD32" s="78"/>
      <c r="AE32" s="78"/>
      <c r="AF32" s="78"/>
      <c r="AG32" s="78"/>
      <c r="AH32" s="169"/>
      <c r="AI32" s="169"/>
      <c r="AJ32" s="168"/>
      <c r="AK32" s="168"/>
      <c r="AL32" s="168"/>
      <c r="AM32" s="168"/>
      <c r="AN32" s="168"/>
      <c r="AO32" s="168"/>
      <c r="AP32" s="168"/>
      <c r="AR32" s="168"/>
      <c r="AS32" s="168"/>
      <c r="AT32" s="168"/>
    </row>
    <row r="33" spans="1:46" s="73" customFormat="1" ht="13.2" x14ac:dyDescent="0.25">
      <c r="A33" s="85"/>
      <c r="B33" s="110"/>
      <c r="C33" s="57"/>
      <c r="D33" s="58"/>
      <c r="E33" s="86"/>
      <c r="F33" s="59"/>
      <c r="G33" s="59"/>
      <c r="H33" s="80"/>
      <c r="I33" s="62"/>
      <c r="J33" s="63" t="str">
        <f t="shared" si="4"/>
        <v/>
      </c>
      <c r="K33" s="64" t="str">
        <f t="shared" si="5"/>
        <v/>
      </c>
      <c r="L33" s="65"/>
      <c r="M33" s="66"/>
      <c r="N33" s="67"/>
      <c r="O33" s="68" t="str">
        <f t="shared" si="0"/>
        <v/>
      </c>
      <c r="P33" s="69" t="str">
        <f t="shared" si="6"/>
        <v/>
      </c>
      <c r="Q33" s="69" t="str">
        <f t="shared" si="7"/>
        <v/>
      </c>
      <c r="R33" s="70" t="str">
        <f t="shared" si="8"/>
        <v/>
      </c>
      <c r="S33" s="71" t="b">
        <f t="shared" si="1"/>
        <v>0</v>
      </c>
      <c r="T33" s="72" t="b">
        <f t="shared" si="2"/>
        <v>0</v>
      </c>
      <c r="U33" s="72"/>
      <c r="V33" s="72"/>
      <c r="W33" s="72"/>
      <c r="Y33" s="78"/>
      <c r="Z33" s="78"/>
      <c r="AA33" s="78"/>
      <c r="AB33" s="78"/>
      <c r="AC33" s="78"/>
      <c r="AD33" s="78"/>
      <c r="AE33" s="78"/>
      <c r="AF33" s="78"/>
      <c r="AG33" s="78"/>
      <c r="AH33" s="169"/>
      <c r="AI33" s="169"/>
      <c r="AJ33" s="168"/>
      <c r="AK33" s="168"/>
      <c r="AL33" s="168"/>
      <c r="AM33" s="168"/>
      <c r="AN33" s="168"/>
      <c r="AO33" s="168"/>
      <c r="AP33" s="168"/>
      <c r="AR33" s="168"/>
      <c r="AS33" s="168"/>
      <c r="AT33" s="168"/>
    </row>
    <row r="34" spans="1:46" s="73" customFormat="1" ht="13.2" x14ac:dyDescent="0.25">
      <c r="A34" s="85"/>
      <c r="B34" s="110"/>
      <c r="C34" s="57"/>
      <c r="D34" s="58"/>
      <c r="E34" s="61"/>
      <c r="F34" s="61"/>
      <c r="G34" s="59"/>
      <c r="H34" s="80"/>
      <c r="I34" s="62"/>
      <c r="J34" s="63" t="str">
        <f t="shared" si="4"/>
        <v/>
      </c>
      <c r="K34" s="64" t="str">
        <f t="shared" si="5"/>
        <v/>
      </c>
      <c r="L34" s="65"/>
      <c r="M34" s="66"/>
      <c r="N34" s="67"/>
      <c r="O34" s="68" t="str">
        <f t="shared" si="0"/>
        <v/>
      </c>
      <c r="P34" s="69" t="str">
        <f t="shared" si="6"/>
        <v/>
      </c>
      <c r="Q34" s="69" t="str">
        <f t="shared" si="7"/>
        <v/>
      </c>
      <c r="R34" s="70" t="str">
        <f t="shared" si="8"/>
        <v/>
      </c>
      <c r="S34" s="71" t="b">
        <f t="shared" si="1"/>
        <v>0</v>
      </c>
      <c r="T34" s="72" t="b">
        <f t="shared" si="2"/>
        <v>0</v>
      </c>
      <c r="U34" s="72"/>
      <c r="V34" s="72"/>
      <c r="W34" s="72"/>
      <c r="Y34" s="78"/>
      <c r="Z34" s="78"/>
      <c r="AA34" s="78"/>
      <c r="AB34" s="78"/>
      <c r="AC34" s="78"/>
      <c r="AD34" s="78"/>
      <c r="AE34" s="78"/>
      <c r="AF34" s="78"/>
      <c r="AG34" s="78"/>
      <c r="AH34" s="169"/>
      <c r="AI34" s="169"/>
      <c r="AJ34" s="168"/>
      <c r="AK34" s="168"/>
      <c r="AL34" s="168"/>
      <c r="AM34" s="168"/>
      <c r="AN34" s="168"/>
      <c r="AO34" s="168"/>
      <c r="AP34" s="168"/>
      <c r="AR34" s="168"/>
      <c r="AS34" s="168"/>
      <c r="AT34" s="168"/>
    </row>
    <row r="35" spans="1:46" s="73" customFormat="1" ht="13.2" x14ac:dyDescent="0.25">
      <c r="B35" s="110"/>
      <c r="C35" s="57"/>
      <c r="D35" s="58"/>
      <c r="E35" s="59"/>
      <c r="F35" s="59"/>
      <c r="G35" s="59"/>
      <c r="H35" s="80"/>
      <c r="I35" s="62"/>
      <c r="J35" s="63" t="str">
        <f t="shared" si="4"/>
        <v/>
      </c>
      <c r="K35" s="64" t="str">
        <f t="shared" si="5"/>
        <v/>
      </c>
      <c r="L35" s="65"/>
      <c r="M35" s="66"/>
      <c r="N35" s="67"/>
      <c r="O35" s="68" t="str">
        <f t="shared" si="0"/>
        <v/>
      </c>
      <c r="P35" s="69" t="str">
        <f t="shared" si="6"/>
        <v/>
      </c>
      <c r="Q35" s="69" t="str">
        <f t="shared" si="7"/>
        <v/>
      </c>
      <c r="R35" s="70" t="str">
        <f t="shared" si="8"/>
        <v/>
      </c>
      <c r="S35" s="71" t="b">
        <f t="shared" si="1"/>
        <v>0</v>
      </c>
      <c r="T35" s="72" t="b">
        <f t="shared" si="2"/>
        <v>0</v>
      </c>
      <c r="U35" s="72" t="str">
        <f>O35</f>
        <v/>
      </c>
      <c r="V35" s="72"/>
      <c r="W35" s="72" t="b">
        <f t="shared" si="3"/>
        <v>0</v>
      </c>
      <c r="Y35" s="78"/>
      <c r="Z35" s="78"/>
      <c r="AA35" s="78"/>
      <c r="AB35" s="78"/>
      <c r="AC35" s="78"/>
      <c r="AD35" s="78"/>
      <c r="AE35" s="78"/>
      <c r="AF35" s="78"/>
      <c r="AG35" s="78"/>
      <c r="AH35" s="169"/>
      <c r="AI35" s="169"/>
      <c r="AJ35" s="168"/>
      <c r="AK35" s="168"/>
      <c r="AL35" s="168"/>
      <c r="AM35" s="168"/>
      <c r="AN35" s="168"/>
      <c r="AP35" s="168"/>
      <c r="AR35" s="168"/>
      <c r="AS35" s="168"/>
      <c r="AT35" s="168"/>
    </row>
    <row r="36" spans="1:46" s="73" customFormat="1" ht="13.2" x14ac:dyDescent="0.25">
      <c r="B36" s="110"/>
      <c r="C36" s="57"/>
      <c r="D36" s="58"/>
      <c r="E36" s="59"/>
      <c r="F36" s="59"/>
      <c r="G36" s="59"/>
      <c r="H36" s="80"/>
      <c r="I36" s="62"/>
      <c r="J36" s="63" t="str">
        <f t="shared" si="4"/>
        <v/>
      </c>
      <c r="K36" s="64" t="str">
        <f t="shared" si="5"/>
        <v/>
      </c>
      <c r="L36" s="65"/>
      <c r="M36" s="66"/>
      <c r="N36" s="67"/>
      <c r="O36" s="68" t="str">
        <f t="shared" si="0"/>
        <v/>
      </c>
      <c r="P36" s="69" t="str">
        <f t="shared" si="6"/>
        <v/>
      </c>
      <c r="Q36" s="69" t="str">
        <f t="shared" si="7"/>
        <v/>
      </c>
      <c r="R36" s="70" t="str">
        <f t="shared" si="8"/>
        <v/>
      </c>
      <c r="S36" s="71" t="b">
        <f t="shared" si="1"/>
        <v>0</v>
      </c>
      <c r="T36" s="72" t="b">
        <f t="shared" si="2"/>
        <v>0</v>
      </c>
      <c r="U36" s="72"/>
      <c r="V36" s="72"/>
      <c r="W36" s="72" t="b">
        <f t="shared" si="3"/>
        <v>0</v>
      </c>
      <c r="Y36" s="78"/>
      <c r="Z36" s="78"/>
      <c r="AA36" s="78"/>
      <c r="AB36" s="78"/>
      <c r="AC36" s="78"/>
      <c r="AD36" s="78"/>
      <c r="AE36" s="78"/>
      <c r="AF36" s="78"/>
      <c r="AG36" s="78"/>
      <c r="AH36" s="169"/>
      <c r="AI36" s="169"/>
      <c r="AJ36" s="168"/>
      <c r="AK36" s="168"/>
      <c r="AL36" s="168"/>
      <c r="AM36" s="168"/>
      <c r="AN36" s="168"/>
      <c r="AP36" s="168"/>
      <c r="AR36" s="168"/>
      <c r="AS36" s="168"/>
      <c r="AT36" s="168"/>
    </row>
    <row r="37" spans="1:46" s="73" customFormat="1" ht="13.2" x14ac:dyDescent="0.25">
      <c r="B37" s="110"/>
      <c r="C37" s="57"/>
      <c r="D37" s="58"/>
      <c r="E37" s="59"/>
      <c r="F37" s="59"/>
      <c r="G37" s="59"/>
      <c r="H37" s="59"/>
      <c r="I37" s="62"/>
      <c r="J37" s="63" t="str">
        <f t="shared" si="4"/>
        <v/>
      </c>
      <c r="K37" s="64" t="str">
        <f t="shared" si="5"/>
        <v/>
      </c>
      <c r="L37" s="65"/>
      <c r="M37" s="66"/>
      <c r="N37" s="67"/>
      <c r="O37" s="68" t="str">
        <f t="shared" si="0"/>
        <v/>
      </c>
      <c r="P37" s="69" t="str">
        <f t="shared" si="6"/>
        <v/>
      </c>
      <c r="Q37" s="69" t="str">
        <f t="shared" si="7"/>
        <v/>
      </c>
      <c r="R37" s="70" t="str">
        <f t="shared" si="8"/>
        <v/>
      </c>
      <c r="S37" s="71" t="b">
        <f t="shared" si="1"/>
        <v>0</v>
      </c>
      <c r="T37" s="72" t="b">
        <f t="shared" si="2"/>
        <v>0</v>
      </c>
      <c r="U37" s="72"/>
      <c r="V37" s="72"/>
      <c r="W37" s="72" t="b">
        <f t="shared" si="3"/>
        <v>0</v>
      </c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79"/>
      <c r="AL37" s="79"/>
    </row>
    <row r="38" spans="1:46" s="73" customFormat="1" ht="13.2" x14ac:dyDescent="0.25">
      <c r="B38" s="110"/>
      <c r="C38" s="57"/>
      <c r="D38" s="58"/>
      <c r="E38" s="59"/>
      <c r="F38" s="60"/>
      <c r="G38" s="59"/>
      <c r="H38" s="59"/>
      <c r="I38" s="62"/>
      <c r="J38" s="63" t="str">
        <f t="shared" si="4"/>
        <v/>
      </c>
      <c r="K38" s="64" t="str">
        <f t="shared" si="5"/>
        <v/>
      </c>
      <c r="L38" s="65"/>
      <c r="M38" s="66"/>
      <c r="N38" s="67"/>
      <c r="O38" s="68" t="str">
        <f t="shared" si="0"/>
        <v/>
      </c>
      <c r="P38" s="69" t="str">
        <f t="shared" si="6"/>
        <v/>
      </c>
      <c r="Q38" s="69" t="str">
        <f t="shared" si="7"/>
        <v/>
      </c>
      <c r="R38" s="70" t="str">
        <f t="shared" si="8"/>
        <v/>
      </c>
      <c r="S38" s="71" t="b">
        <f t="shared" si="1"/>
        <v>0</v>
      </c>
      <c r="T38" s="72" t="b">
        <f t="shared" si="2"/>
        <v>0</v>
      </c>
      <c r="U38" s="72"/>
      <c r="V38" s="72"/>
      <c r="W38" s="72" t="b">
        <f t="shared" si="3"/>
        <v>0</v>
      </c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79"/>
      <c r="AL38" s="79"/>
    </row>
    <row r="39" spans="1:46" s="73" customFormat="1" ht="13.2" x14ac:dyDescent="0.25">
      <c r="B39" s="110"/>
      <c r="C39" s="57"/>
      <c r="D39" s="58"/>
      <c r="E39" s="59"/>
      <c r="F39" s="59"/>
      <c r="G39" s="59"/>
      <c r="H39" s="87"/>
      <c r="I39" s="62"/>
      <c r="J39" s="63" t="str">
        <f t="shared" si="4"/>
        <v/>
      </c>
      <c r="K39" s="64" t="str">
        <f t="shared" si="5"/>
        <v/>
      </c>
      <c r="L39" s="65"/>
      <c r="M39" s="66"/>
      <c r="N39" s="67"/>
      <c r="O39" s="68" t="str">
        <f t="shared" si="0"/>
        <v/>
      </c>
      <c r="P39" s="69" t="str">
        <f t="shared" si="6"/>
        <v/>
      </c>
      <c r="Q39" s="69" t="str">
        <f t="shared" si="7"/>
        <v/>
      </c>
      <c r="R39" s="70" t="str">
        <f t="shared" si="8"/>
        <v/>
      </c>
      <c r="S39" s="71" t="b">
        <f t="shared" si="1"/>
        <v>0</v>
      </c>
      <c r="T39" s="72" t="b">
        <f t="shared" si="2"/>
        <v>0</v>
      </c>
      <c r="U39" s="72"/>
      <c r="V39" s="72"/>
      <c r="W39" s="72" t="b">
        <f t="shared" si="3"/>
        <v>0</v>
      </c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79"/>
      <c r="AL39" s="79"/>
    </row>
    <row r="40" spans="1:46" s="73" customFormat="1" ht="13.2" customHeight="1" x14ac:dyDescent="0.25">
      <c r="B40" s="110"/>
      <c r="C40" s="57"/>
      <c r="D40" s="58"/>
      <c r="E40" s="88"/>
      <c r="F40" s="88"/>
      <c r="G40" s="59"/>
      <c r="H40" s="80"/>
      <c r="I40" s="62"/>
      <c r="J40" s="63" t="str">
        <f t="shared" si="4"/>
        <v/>
      </c>
      <c r="K40" s="64" t="str">
        <f t="shared" si="5"/>
        <v/>
      </c>
      <c r="L40" s="65"/>
      <c r="M40" s="66"/>
      <c r="N40" s="67"/>
      <c r="O40" s="68" t="str">
        <f t="shared" si="0"/>
        <v/>
      </c>
      <c r="P40" s="69" t="str">
        <f t="shared" si="6"/>
        <v/>
      </c>
      <c r="Q40" s="69" t="str">
        <f t="shared" si="7"/>
        <v/>
      </c>
      <c r="R40" s="70" t="str">
        <f t="shared" si="8"/>
        <v/>
      </c>
      <c r="S40" s="71" t="b">
        <f t="shared" si="1"/>
        <v>0</v>
      </c>
      <c r="T40" s="72" t="b">
        <f t="shared" si="2"/>
        <v>0</v>
      </c>
      <c r="U40" s="72"/>
      <c r="V40" s="72"/>
      <c r="W40" s="72" t="b">
        <f t="shared" si="3"/>
        <v>0</v>
      </c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79"/>
      <c r="AL40" s="79"/>
    </row>
    <row r="41" spans="1:46" s="73" customFormat="1" ht="13.2" x14ac:dyDescent="0.25">
      <c r="B41" s="110"/>
      <c r="C41" s="57"/>
      <c r="D41" s="58"/>
      <c r="E41" s="59"/>
      <c r="F41" s="59"/>
      <c r="G41" s="59"/>
      <c r="H41" s="59"/>
      <c r="I41" s="62"/>
      <c r="J41" s="63" t="str">
        <f t="shared" si="4"/>
        <v/>
      </c>
      <c r="K41" s="64" t="str">
        <f t="shared" si="5"/>
        <v/>
      </c>
      <c r="L41" s="65"/>
      <c r="M41" s="89"/>
      <c r="N41" s="67"/>
      <c r="O41" s="68" t="str">
        <f t="shared" si="0"/>
        <v/>
      </c>
      <c r="P41" s="69" t="str">
        <f t="shared" si="6"/>
        <v/>
      </c>
      <c r="Q41" s="69" t="str">
        <f t="shared" si="7"/>
        <v/>
      </c>
      <c r="R41" s="70" t="str">
        <f t="shared" si="8"/>
        <v/>
      </c>
      <c r="S41" s="71" t="b">
        <f t="shared" si="1"/>
        <v>0</v>
      </c>
      <c r="T41" s="72" t="b">
        <f t="shared" si="2"/>
        <v>0</v>
      </c>
      <c r="U41" s="72"/>
      <c r="V41" s="72"/>
      <c r="W41" s="72" t="b">
        <f t="shared" si="3"/>
        <v>0</v>
      </c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79"/>
      <c r="AL41" s="79"/>
    </row>
    <row r="42" spans="1:46" s="73" customFormat="1" ht="13.2" x14ac:dyDescent="0.25">
      <c r="B42" s="110"/>
      <c r="C42" s="57"/>
      <c r="D42" s="58"/>
      <c r="E42" s="59"/>
      <c r="F42" s="59"/>
      <c r="G42" s="59"/>
      <c r="H42" s="59"/>
      <c r="I42" s="62"/>
      <c r="J42" s="63" t="str">
        <f t="shared" si="4"/>
        <v/>
      </c>
      <c r="K42" s="64" t="str">
        <f t="shared" si="5"/>
        <v/>
      </c>
      <c r="L42" s="65"/>
      <c r="M42" s="66"/>
      <c r="N42" s="67"/>
      <c r="O42" s="68" t="str">
        <f t="shared" si="0"/>
        <v/>
      </c>
      <c r="P42" s="69" t="str">
        <f t="shared" si="6"/>
        <v/>
      </c>
      <c r="Q42" s="69" t="str">
        <f t="shared" si="7"/>
        <v/>
      </c>
      <c r="R42" s="70" t="str">
        <f t="shared" si="8"/>
        <v/>
      </c>
      <c r="S42" s="71" t="b">
        <f t="shared" si="1"/>
        <v>0</v>
      </c>
      <c r="T42" s="72" t="b">
        <f t="shared" si="2"/>
        <v>0</v>
      </c>
      <c r="U42" s="72"/>
      <c r="V42" s="72" t="str">
        <f>O42</f>
        <v/>
      </c>
      <c r="W42" s="72" t="b">
        <f t="shared" si="3"/>
        <v>0</v>
      </c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79"/>
      <c r="AL42" s="79"/>
    </row>
    <row r="43" spans="1:46" s="73" customFormat="1" ht="13.2" x14ac:dyDescent="0.25">
      <c r="A43" s="85"/>
      <c r="B43" s="110"/>
      <c r="C43" s="57"/>
      <c r="D43" s="58"/>
      <c r="E43" s="59"/>
      <c r="F43" s="59"/>
      <c r="G43" s="59"/>
      <c r="H43" s="59"/>
      <c r="I43" s="62"/>
      <c r="J43" s="63" t="str">
        <f t="shared" si="4"/>
        <v/>
      </c>
      <c r="K43" s="64" t="str">
        <f t="shared" si="5"/>
        <v/>
      </c>
      <c r="L43" s="65"/>
      <c r="M43" s="66"/>
      <c r="N43" s="67"/>
      <c r="O43" s="68" t="str">
        <f t="shared" si="0"/>
        <v/>
      </c>
      <c r="P43" s="69" t="str">
        <f t="shared" si="6"/>
        <v/>
      </c>
      <c r="Q43" s="69" t="str">
        <f t="shared" si="7"/>
        <v/>
      </c>
      <c r="R43" s="70" t="str">
        <f t="shared" si="8"/>
        <v/>
      </c>
      <c r="S43" s="71" t="b">
        <f t="shared" si="1"/>
        <v>0</v>
      </c>
      <c r="T43" s="72" t="b">
        <f t="shared" si="2"/>
        <v>0</v>
      </c>
      <c r="U43" s="72"/>
      <c r="V43" s="72"/>
      <c r="W43" s="72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79"/>
      <c r="AL43" s="79"/>
    </row>
    <row r="44" spans="1:46" s="73" customFormat="1" ht="13.2" x14ac:dyDescent="0.25">
      <c r="A44" s="85"/>
      <c r="B44" s="110"/>
      <c r="C44" s="57"/>
      <c r="D44" s="58"/>
      <c r="E44" s="90"/>
      <c r="F44" s="90"/>
      <c r="G44" s="59"/>
      <c r="H44" s="80"/>
      <c r="I44" s="62"/>
      <c r="J44" s="63" t="str">
        <f t="shared" si="4"/>
        <v/>
      </c>
      <c r="K44" s="64" t="str">
        <f t="shared" si="5"/>
        <v/>
      </c>
      <c r="L44" s="65"/>
      <c r="M44" s="66"/>
      <c r="N44" s="67"/>
      <c r="O44" s="68" t="str">
        <f t="shared" si="0"/>
        <v/>
      </c>
      <c r="P44" s="69" t="str">
        <f t="shared" si="6"/>
        <v/>
      </c>
      <c r="Q44" s="69" t="str">
        <f t="shared" si="7"/>
        <v/>
      </c>
      <c r="R44" s="70" t="str">
        <f t="shared" si="8"/>
        <v/>
      </c>
      <c r="S44" s="71" t="b">
        <f t="shared" si="1"/>
        <v>0</v>
      </c>
      <c r="T44" s="72" t="b">
        <f t="shared" si="2"/>
        <v>0</v>
      </c>
      <c r="U44" s="72"/>
      <c r="V44" s="72"/>
      <c r="W44" s="72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79"/>
      <c r="AL44" s="79"/>
    </row>
    <row r="45" spans="1:46" s="73" customFormat="1" ht="13.2" x14ac:dyDescent="0.25">
      <c r="B45" s="110"/>
      <c r="C45" s="57"/>
      <c r="D45" s="58"/>
      <c r="E45" s="83"/>
      <c r="F45" s="84"/>
      <c r="G45" s="59"/>
      <c r="H45" s="80"/>
      <c r="I45" s="62"/>
      <c r="J45" s="63" t="str">
        <f t="shared" si="4"/>
        <v/>
      </c>
      <c r="K45" s="64" t="str">
        <f t="shared" si="5"/>
        <v/>
      </c>
      <c r="L45" s="65"/>
      <c r="M45" s="66"/>
      <c r="N45" s="67"/>
      <c r="O45" s="68" t="str">
        <f t="shared" si="0"/>
        <v/>
      </c>
      <c r="P45" s="69" t="str">
        <f t="shared" si="6"/>
        <v/>
      </c>
      <c r="Q45" s="69" t="str">
        <f t="shared" si="7"/>
        <v/>
      </c>
      <c r="R45" s="70" t="str">
        <f t="shared" si="8"/>
        <v/>
      </c>
      <c r="S45" s="71" t="b">
        <f t="shared" si="1"/>
        <v>0</v>
      </c>
      <c r="T45" s="72" t="b">
        <f t="shared" si="2"/>
        <v>0</v>
      </c>
      <c r="U45" s="72" t="str">
        <f>O45</f>
        <v/>
      </c>
      <c r="V45" s="72"/>
      <c r="W45" s="72" t="b">
        <f t="shared" si="3"/>
        <v>0</v>
      </c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79"/>
      <c r="AL45" s="79"/>
    </row>
    <row r="46" spans="1:46" s="73" customFormat="1" ht="13.2" x14ac:dyDescent="0.25">
      <c r="B46" s="110"/>
      <c r="C46" s="57"/>
      <c r="D46" s="58"/>
      <c r="E46" s="83"/>
      <c r="F46" s="84"/>
      <c r="G46" s="59"/>
      <c r="H46" s="80"/>
      <c r="I46" s="62"/>
      <c r="J46" s="63" t="str">
        <f t="shared" si="4"/>
        <v/>
      </c>
      <c r="K46" s="64" t="str">
        <f t="shared" si="5"/>
        <v/>
      </c>
      <c r="L46" s="65"/>
      <c r="M46" s="66"/>
      <c r="N46" s="67"/>
      <c r="O46" s="68" t="str">
        <f t="shared" si="0"/>
        <v/>
      </c>
      <c r="P46" s="69" t="str">
        <f t="shared" si="6"/>
        <v/>
      </c>
      <c r="Q46" s="69" t="str">
        <f t="shared" si="7"/>
        <v/>
      </c>
      <c r="R46" s="70" t="str">
        <f t="shared" si="8"/>
        <v/>
      </c>
      <c r="S46" s="71" t="b">
        <f t="shared" si="1"/>
        <v>0</v>
      </c>
      <c r="T46" s="72" t="b">
        <f t="shared" si="2"/>
        <v>0</v>
      </c>
      <c r="U46" s="72"/>
      <c r="V46" s="72"/>
      <c r="W46" s="72" t="b">
        <f t="shared" si="3"/>
        <v>0</v>
      </c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79"/>
      <c r="AL46" s="79"/>
    </row>
    <row r="47" spans="1:46" s="73" customFormat="1" ht="13.2" x14ac:dyDescent="0.25">
      <c r="B47" s="110"/>
      <c r="C47" s="57"/>
      <c r="D47" s="58"/>
      <c r="E47" s="59"/>
      <c r="F47" s="60"/>
      <c r="G47" s="84"/>
      <c r="H47" s="84"/>
      <c r="I47" s="62"/>
      <c r="J47" s="63" t="str">
        <f t="shared" si="4"/>
        <v/>
      </c>
      <c r="K47" s="64" t="str">
        <f t="shared" si="5"/>
        <v/>
      </c>
      <c r="L47" s="65"/>
      <c r="M47" s="66"/>
      <c r="N47" s="67"/>
      <c r="O47" s="68" t="str">
        <f t="shared" si="0"/>
        <v/>
      </c>
      <c r="P47" s="69" t="str">
        <f t="shared" si="6"/>
        <v/>
      </c>
      <c r="Q47" s="69" t="str">
        <f t="shared" si="7"/>
        <v/>
      </c>
      <c r="R47" s="70" t="str">
        <f t="shared" si="8"/>
        <v/>
      </c>
      <c r="S47" s="71" t="b">
        <f t="shared" si="1"/>
        <v>0</v>
      </c>
      <c r="T47" s="72" t="b">
        <f t="shared" si="2"/>
        <v>0</v>
      </c>
      <c r="U47" s="72" t="str">
        <f>O47</f>
        <v/>
      </c>
      <c r="V47" s="72"/>
      <c r="W47" s="72" t="b">
        <f t="shared" si="3"/>
        <v>0</v>
      </c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9"/>
      <c r="AK47" s="79"/>
      <c r="AL47" s="79"/>
    </row>
    <row r="48" spans="1:46" s="73" customFormat="1" ht="13.2" x14ac:dyDescent="0.25">
      <c r="B48" s="110"/>
      <c r="C48" s="57"/>
      <c r="D48" s="58"/>
      <c r="E48" s="59"/>
      <c r="F48" s="59"/>
      <c r="G48" s="59"/>
      <c r="H48" s="84"/>
      <c r="I48" s="62"/>
      <c r="J48" s="63" t="str">
        <f t="shared" si="4"/>
        <v/>
      </c>
      <c r="K48" s="64" t="str">
        <f t="shared" si="5"/>
        <v/>
      </c>
      <c r="L48" s="65"/>
      <c r="M48" s="66"/>
      <c r="N48" s="67"/>
      <c r="O48" s="68" t="str">
        <f t="shared" si="0"/>
        <v/>
      </c>
      <c r="P48" s="69" t="str">
        <f t="shared" si="6"/>
        <v/>
      </c>
      <c r="Q48" s="69" t="str">
        <f t="shared" si="7"/>
        <v/>
      </c>
      <c r="R48" s="70" t="str">
        <f t="shared" si="8"/>
        <v/>
      </c>
      <c r="S48" s="71" t="b">
        <f t="shared" si="1"/>
        <v>0</v>
      </c>
      <c r="T48" s="72" t="b">
        <f t="shared" si="2"/>
        <v>0</v>
      </c>
      <c r="U48" s="72" t="str">
        <f>O48</f>
        <v/>
      </c>
      <c r="V48" s="72"/>
      <c r="W48" s="72" t="b">
        <f t="shared" si="3"/>
        <v>0</v>
      </c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79"/>
      <c r="AK48" s="79"/>
    </row>
    <row r="49" spans="2:37" s="73" customFormat="1" ht="13.2" x14ac:dyDescent="0.25">
      <c r="B49" s="110"/>
      <c r="C49" s="57"/>
      <c r="D49" s="58"/>
      <c r="E49" s="83"/>
      <c r="F49" s="84"/>
      <c r="G49" s="59"/>
      <c r="H49" s="59"/>
      <c r="I49" s="62"/>
      <c r="J49" s="63" t="str">
        <f t="shared" si="4"/>
        <v/>
      </c>
      <c r="K49" s="64" t="str">
        <f t="shared" si="5"/>
        <v/>
      </c>
      <c r="L49" s="65"/>
      <c r="M49" s="66"/>
      <c r="N49" s="67"/>
      <c r="O49" s="68" t="str">
        <f t="shared" si="0"/>
        <v/>
      </c>
      <c r="P49" s="69" t="str">
        <f t="shared" si="6"/>
        <v/>
      </c>
      <c r="Q49" s="69" t="str">
        <f t="shared" si="7"/>
        <v/>
      </c>
      <c r="R49" s="70" t="str">
        <f t="shared" si="8"/>
        <v/>
      </c>
      <c r="S49" s="71" t="b">
        <f t="shared" si="1"/>
        <v>0</v>
      </c>
      <c r="T49" s="72" t="b">
        <f t="shared" si="2"/>
        <v>0</v>
      </c>
      <c r="U49" s="72"/>
      <c r="V49" s="72"/>
      <c r="W49" s="72" t="b">
        <f t="shared" si="3"/>
        <v>0</v>
      </c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79"/>
      <c r="AK49" s="79"/>
    </row>
    <row r="50" spans="2:37" s="73" customFormat="1" ht="13.2" x14ac:dyDescent="0.25">
      <c r="B50" s="110"/>
      <c r="C50" s="57"/>
      <c r="D50" s="58"/>
      <c r="E50" s="59"/>
      <c r="F50" s="59"/>
      <c r="G50" s="59"/>
      <c r="H50" s="84"/>
      <c r="I50" s="62"/>
      <c r="J50" s="63" t="str">
        <f t="shared" si="4"/>
        <v/>
      </c>
      <c r="K50" s="64" t="str">
        <f t="shared" si="5"/>
        <v/>
      </c>
      <c r="L50" s="65"/>
      <c r="M50" s="66"/>
      <c r="N50" s="67"/>
      <c r="O50" s="68" t="str">
        <f t="shared" si="0"/>
        <v/>
      </c>
      <c r="P50" s="69" t="str">
        <f t="shared" si="6"/>
        <v/>
      </c>
      <c r="Q50" s="69" t="str">
        <f t="shared" si="7"/>
        <v/>
      </c>
      <c r="R50" s="70" t="str">
        <f t="shared" si="8"/>
        <v/>
      </c>
      <c r="S50" s="71" t="b">
        <f t="shared" si="1"/>
        <v>0</v>
      </c>
      <c r="T50" s="72" t="b">
        <f t="shared" si="2"/>
        <v>0</v>
      </c>
      <c r="U50" s="72"/>
      <c r="V50" s="72"/>
      <c r="W50" s="72" t="b">
        <f t="shared" si="3"/>
        <v>0</v>
      </c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K50" s="79"/>
    </row>
    <row r="51" spans="2:37" s="73" customFormat="1" ht="13.2" x14ac:dyDescent="0.25">
      <c r="B51" s="110"/>
      <c r="C51" s="57"/>
      <c r="D51" s="58"/>
      <c r="E51" s="59"/>
      <c r="F51" s="92"/>
      <c r="G51" s="59"/>
      <c r="H51" s="80"/>
      <c r="I51" s="62"/>
      <c r="J51" s="63" t="str">
        <f t="shared" si="4"/>
        <v/>
      </c>
      <c r="K51" s="64" t="str">
        <f t="shared" si="5"/>
        <v/>
      </c>
      <c r="L51" s="65"/>
      <c r="M51" s="66"/>
      <c r="N51" s="67"/>
      <c r="O51" s="68" t="str">
        <f t="shared" si="0"/>
        <v/>
      </c>
      <c r="P51" s="69" t="str">
        <f t="shared" si="6"/>
        <v/>
      </c>
      <c r="Q51" s="69" t="str">
        <f t="shared" si="7"/>
        <v/>
      </c>
      <c r="R51" s="70" t="str">
        <f t="shared" si="8"/>
        <v/>
      </c>
      <c r="S51" s="71" t="b">
        <f t="shared" si="1"/>
        <v>0</v>
      </c>
      <c r="T51" s="72" t="b">
        <f t="shared" si="2"/>
        <v>0</v>
      </c>
      <c r="U51" s="72"/>
      <c r="V51" s="72"/>
      <c r="W51" s="72" t="b">
        <f t="shared" si="3"/>
        <v>0</v>
      </c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</row>
    <row r="52" spans="2:37" s="73" customFormat="1" ht="13.2" x14ac:dyDescent="0.25">
      <c r="B52" s="110"/>
      <c r="C52" s="57"/>
      <c r="D52" s="58"/>
      <c r="E52" s="59"/>
      <c r="F52" s="59"/>
      <c r="G52" s="59"/>
      <c r="H52" s="84"/>
      <c r="I52" s="62"/>
      <c r="J52" s="63" t="str">
        <f t="shared" si="4"/>
        <v/>
      </c>
      <c r="K52" s="64" t="str">
        <f t="shared" si="5"/>
        <v/>
      </c>
      <c r="L52" s="65"/>
      <c r="M52" s="66"/>
      <c r="N52" s="67"/>
      <c r="O52" s="68" t="str">
        <f t="shared" si="0"/>
        <v/>
      </c>
      <c r="P52" s="69" t="str">
        <f t="shared" si="6"/>
        <v/>
      </c>
      <c r="Q52" s="69" t="str">
        <f t="shared" si="7"/>
        <v/>
      </c>
      <c r="R52" s="70" t="str">
        <f t="shared" si="8"/>
        <v/>
      </c>
      <c r="S52" s="71" t="b">
        <f t="shared" si="1"/>
        <v>0</v>
      </c>
      <c r="T52" s="72" t="b">
        <f t="shared" si="2"/>
        <v>0</v>
      </c>
      <c r="U52" s="72"/>
      <c r="V52" s="72" t="b">
        <f t="shared" si="3"/>
        <v>0</v>
      </c>
      <c r="W52" s="72" t="b">
        <f t="shared" si="3"/>
        <v>0</v>
      </c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</row>
    <row r="53" spans="2:37" s="73" customFormat="1" ht="13.2" x14ac:dyDescent="0.25">
      <c r="B53" s="110"/>
      <c r="C53" s="57"/>
      <c r="D53" s="58"/>
      <c r="E53" s="59"/>
      <c r="F53" s="57"/>
      <c r="G53" s="59"/>
      <c r="H53" s="59"/>
      <c r="I53" s="62"/>
      <c r="J53" s="63" t="str">
        <f t="shared" si="4"/>
        <v/>
      </c>
      <c r="K53" s="64" t="str">
        <f t="shared" si="5"/>
        <v/>
      </c>
      <c r="L53" s="65"/>
      <c r="M53" s="66"/>
      <c r="N53" s="67"/>
      <c r="O53" s="68" t="str">
        <f t="shared" si="0"/>
        <v/>
      </c>
      <c r="P53" s="69" t="str">
        <f t="shared" si="6"/>
        <v/>
      </c>
      <c r="Q53" s="69" t="str">
        <f t="shared" si="7"/>
        <v/>
      </c>
      <c r="R53" s="70" t="str">
        <f t="shared" si="8"/>
        <v/>
      </c>
      <c r="S53" s="71" t="b">
        <f t="shared" si="1"/>
        <v>0</v>
      </c>
      <c r="T53" s="72" t="b">
        <f t="shared" si="2"/>
        <v>0</v>
      </c>
      <c r="U53" s="72"/>
      <c r="V53" s="72"/>
      <c r="W53" s="72" t="b">
        <f t="shared" si="3"/>
        <v>0</v>
      </c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</row>
    <row r="54" spans="2:37" s="73" customFormat="1" ht="13.2" x14ac:dyDescent="0.25">
      <c r="B54" s="110"/>
      <c r="C54" s="57"/>
      <c r="D54" s="58"/>
      <c r="E54" s="59"/>
      <c r="F54" s="59"/>
      <c r="G54" s="59"/>
      <c r="H54" s="59"/>
      <c r="I54" s="62"/>
      <c r="J54" s="63" t="str">
        <f t="shared" si="4"/>
        <v/>
      </c>
      <c r="K54" s="64" t="str">
        <f t="shared" si="5"/>
        <v/>
      </c>
      <c r="L54" s="65"/>
      <c r="M54" s="66"/>
      <c r="N54" s="67"/>
      <c r="O54" s="68" t="str">
        <f t="shared" si="0"/>
        <v/>
      </c>
      <c r="P54" s="69" t="str">
        <f t="shared" si="6"/>
        <v/>
      </c>
      <c r="Q54" s="69" t="str">
        <f t="shared" si="7"/>
        <v/>
      </c>
      <c r="R54" s="70" t="str">
        <f t="shared" si="8"/>
        <v/>
      </c>
      <c r="S54" s="71" t="b">
        <f t="shared" si="1"/>
        <v>0</v>
      </c>
      <c r="T54" s="72" t="b">
        <f t="shared" si="2"/>
        <v>0</v>
      </c>
      <c r="U54" s="72"/>
      <c r="V54" s="72"/>
      <c r="W54" s="72" t="b">
        <f t="shared" si="3"/>
        <v>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spans="2:37" s="73" customFormat="1" ht="13.2" x14ac:dyDescent="0.25">
      <c r="B55" s="110"/>
      <c r="C55" s="57"/>
      <c r="D55" s="58"/>
      <c r="E55" s="83"/>
      <c r="F55" s="84"/>
      <c r="G55" s="59"/>
      <c r="H55" s="59"/>
      <c r="I55" s="62"/>
      <c r="J55" s="63" t="str">
        <f t="shared" si="4"/>
        <v/>
      </c>
      <c r="K55" s="64" t="str">
        <f t="shared" si="5"/>
        <v/>
      </c>
      <c r="L55" s="65"/>
      <c r="M55" s="66"/>
      <c r="N55" s="67"/>
      <c r="O55" s="68" t="str">
        <f t="shared" si="0"/>
        <v/>
      </c>
      <c r="P55" s="69" t="str">
        <f t="shared" si="6"/>
        <v/>
      </c>
      <c r="Q55" s="69" t="str">
        <f t="shared" si="7"/>
        <v/>
      </c>
      <c r="R55" s="70" t="str">
        <f t="shared" si="8"/>
        <v/>
      </c>
      <c r="S55" s="71" t="b">
        <f t="shared" si="1"/>
        <v>0</v>
      </c>
      <c r="T55" s="72" t="b">
        <f t="shared" si="2"/>
        <v>0</v>
      </c>
      <c r="U55" s="72"/>
      <c r="V55" s="72"/>
      <c r="W55" s="72" t="b">
        <f t="shared" ref="W55:W118" si="9">T55</f>
        <v>0</v>
      </c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</row>
    <row r="56" spans="2:37" s="73" customFormat="1" ht="13.2" x14ac:dyDescent="0.25">
      <c r="B56" s="110"/>
      <c r="C56" s="57"/>
      <c r="D56" s="58"/>
      <c r="E56" s="59"/>
      <c r="F56" s="60"/>
      <c r="G56" s="59"/>
      <c r="H56" s="59"/>
      <c r="I56" s="62"/>
      <c r="J56" s="63" t="str">
        <f t="shared" si="4"/>
        <v/>
      </c>
      <c r="K56" s="64" t="str">
        <f t="shared" si="5"/>
        <v/>
      </c>
      <c r="L56" s="65"/>
      <c r="M56" s="66"/>
      <c r="N56" s="67"/>
      <c r="O56" s="68" t="str">
        <f t="shared" si="0"/>
        <v/>
      </c>
      <c r="P56" s="69" t="str">
        <f t="shared" si="6"/>
        <v/>
      </c>
      <c r="Q56" s="69" t="str">
        <f t="shared" si="7"/>
        <v/>
      </c>
      <c r="R56" s="70" t="str">
        <f t="shared" si="8"/>
        <v/>
      </c>
      <c r="S56" s="71" t="b">
        <f t="shared" si="1"/>
        <v>0</v>
      </c>
      <c r="T56" s="72" t="b">
        <f t="shared" si="2"/>
        <v>0</v>
      </c>
      <c r="U56" s="72"/>
      <c r="V56" s="72" t="b">
        <f t="shared" si="3"/>
        <v>0</v>
      </c>
      <c r="W56" s="72" t="b">
        <f t="shared" si="9"/>
        <v>0</v>
      </c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</row>
    <row r="57" spans="2:37" s="73" customFormat="1" ht="13.2" x14ac:dyDescent="0.25">
      <c r="B57" s="110"/>
      <c r="C57" s="57"/>
      <c r="D57" s="58"/>
      <c r="E57" s="59"/>
      <c r="F57" s="59"/>
      <c r="G57" s="59"/>
      <c r="H57" s="59"/>
      <c r="I57" s="62"/>
      <c r="J57" s="63" t="str">
        <f t="shared" si="4"/>
        <v/>
      </c>
      <c r="K57" s="64" t="str">
        <f t="shared" si="5"/>
        <v/>
      </c>
      <c r="L57" s="65"/>
      <c r="M57" s="66"/>
      <c r="N57" s="67"/>
      <c r="O57" s="68" t="str">
        <f t="shared" si="0"/>
        <v/>
      </c>
      <c r="P57" s="69" t="str">
        <f t="shared" si="6"/>
        <v/>
      </c>
      <c r="Q57" s="69" t="str">
        <f t="shared" si="7"/>
        <v/>
      </c>
      <c r="R57" s="70" t="str">
        <f t="shared" si="8"/>
        <v/>
      </c>
      <c r="S57" s="71" t="b">
        <f t="shared" si="1"/>
        <v>0</v>
      </c>
      <c r="T57" s="72" t="b">
        <f t="shared" si="2"/>
        <v>0</v>
      </c>
      <c r="U57" s="72"/>
      <c r="V57" s="72"/>
      <c r="W57" s="72" t="b">
        <f t="shared" si="9"/>
        <v>0</v>
      </c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</row>
    <row r="58" spans="2:37" s="73" customFormat="1" ht="13.2" x14ac:dyDescent="0.25">
      <c r="B58" s="110"/>
      <c r="C58" s="57"/>
      <c r="D58" s="58"/>
      <c r="E58" s="86"/>
      <c r="F58" s="59"/>
      <c r="G58" s="59"/>
      <c r="H58" s="59"/>
      <c r="I58" s="62"/>
      <c r="J58" s="63" t="str">
        <f t="shared" si="4"/>
        <v/>
      </c>
      <c r="K58" s="64" t="str">
        <f t="shared" si="5"/>
        <v/>
      </c>
      <c r="L58" s="65"/>
      <c r="M58" s="66"/>
      <c r="N58" s="67"/>
      <c r="O58" s="68" t="str">
        <f t="shared" si="0"/>
        <v/>
      </c>
      <c r="P58" s="69" t="str">
        <f t="shared" si="6"/>
        <v/>
      </c>
      <c r="Q58" s="69" t="str">
        <f t="shared" si="7"/>
        <v/>
      </c>
      <c r="R58" s="70" t="str">
        <f t="shared" si="8"/>
        <v/>
      </c>
      <c r="S58" s="71" t="b">
        <f t="shared" si="1"/>
        <v>0</v>
      </c>
      <c r="T58" s="72" t="b">
        <f t="shared" si="2"/>
        <v>0</v>
      </c>
      <c r="U58" s="72"/>
      <c r="V58" s="72"/>
      <c r="W58" s="72" t="b">
        <f t="shared" si="9"/>
        <v>0</v>
      </c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</row>
    <row r="59" spans="2:37" s="73" customFormat="1" ht="13.2" x14ac:dyDescent="0.25">
      <c r="B59" s="110"/>
      <c r="C59" s="57"/>
      <c r="D59" s="58"/>
      <c r="E59" s="59"/>
      <c r="F59" s="59"/>
      <c r="G59" s="59"/>
      <c r="H59" s="59"/>
      <c r="I59" s="62"/>
      <c r="J59" s="63" t="str">
        <f t="shared" si="4"/>
        <v/>
      </c>
      <c r="K59" s="64" t="str">
        <f t="shared" si="5"/>
        <v/>
      </c>
      <c r="L59" s="65"/>
      <c r="M59" s="66"/>
      <c r="N59" s="67"/>
      <c r="O59" s="68" t="str">
        <f t="shared" si="0"/>
        <v/>
      </c>
      <c r="P59" s="69" t="str">
        <f t="shared" si="6"/>
        <v/>
      </c>
      <c r="Q59" s="69" t="str">
        <f t="shared" si="7"/>
        <v/>
      </c>
      <c r="R59" s="70" t="str">
        <f t="shared" si="8"/>
        <v/>
      </c>
      <c r="S59" s="71" t="b">
        <f t="shared" si="1"/>
        <v>0</v>
      </c>
      <c r="T59" s="72" t="b">
        <f t="shared" si="2"/>
        <v>0</v>
      </c>
      <c r="U59" s="72"/>
      <c r="V59" s="72"/>
      <c r="W59" s="72" t="b">
        <f t="shared" si="9"/>
        <v>0</v>
      </c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</row>
    <row r="60" spans="2:37" s="73" customFormat="1" ht="13.2" x14ac:dyDescent="0.25">
      <c r="B60" s="110"/>
      <c r="C60" s="57"/>
      <c r="D60" s="58"/>
      <c r="E60" s="83"/>
      <c r="F60" s="84"/>
      <c r="G60" s="59"/>
      <c r="H60" s="59"/>
      <c r="I60" s="62"/>
      <c r="J60" s="63" t="str">
        <f t="shared" si="4"/>
        <v/>
      </c>
      <c r="K60" s="64" t="str">
        <f t="shared" si="5"/>
        <v/>
      </c>
      <c r="L60" s="65"/>
      <c r="M60" s="66"/>
      <c r="N60" s="67"/>
      <c r="O60" s="68" t="str">
        <f t="shared" si="0"/>
        <v/>
      </c>
      <c r="P60" s="69" t="str">
        <f t="shared" si="6"/>
        <v/>
      </c>
      <c r="Q60" s="69" t="str">
        <f t="shared" si="7"/>
        <v/>
      </c>
      <c r="R60" s="70" t="str">
        <f t="shared" si="8"/>
        <v/>
      </c>
      <c r="S60" s="71" t="b">
        <f t="shared" si="1"/>
        <v>0</v>
      </c>
      <c r="T60" s="72" t="b">
        <f t="shared" si="2"/>
        <v>0</v>
      </c>
      <c r="U60" s="72"/>
      <c r="V60" s="72"/>
      <c r="W60" s="72" t="b">
        <f t="shared" si="9"/>
        <v>0</v>
      </c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</row>
    <row r="61" spans="2:37" s="73" customFormat="1" ht="13.2" x14ac:dyDescent="0.25">
      <c r="B61" s="110"/>
      <c r="C61" s="57"/>
      <c r="D61" s="58"/>
      <c r="E61" s="59"/>
      <c r="F61" s="59"/>
      <c r="G61" s="61"/>
      <c r="H61" s="59"/>
      <c r="I61" s="62"/>
      <c r="J61" s="63" t="str">
        <f t="shared" si="4"/>
        <v/>
      </c>
      <c r="K61" s="64" t="str">
        <f t="shared" si="5"/>
        <v/>
      </c>
      <c r="L61" s="65"/>
      <c r="M61" s="66"/>
      <c r="N61" s="67"/>
      <c r="O61" s="68" t="str">
        <f t="shared" si="0"/>
        <v/>
      </c>
      <c r="P61" s="69" t="str">
        <f t="shared" si="6"/>
        <v/>
      </c>
      <c r="Q61" s="69" t="str">
        <f t="shared" si="7"/>
        <v/>
      </c>
      <c r="R61" s="70" t="str">
        <f t="shared" si="8"/>
        <v/>
      </c>
      <c r="S61" s="71" t="b">
        <f t="shared" si="1"/>
        <v>0</v>
      </c>
      <c r="T61" s="72" t="b">
        <f t="shared" si="2"/>
        <v>0</v>
      </c>
      <c r="U61" s="72"/>
      <c r="V61" s="72"/>
      <c r="W61" s="72" t="b">
        <f t="shared" si="9"/>
        <v>0</v>
      </c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</row>
    <row r="62" spans="2:37" s="73" customFormat="1" ht="13.2" x14ac:dyDescent="0.25">
      <c r="B62" s="110"/>
      <c r="C62" s="57"/>
      <c r="D62" s="58"/>
      <c r="E62" s="83"/>
      <c r="F62" s="84"/>
      <c r="G62" s="59"/>
      <c r="H62" s="80"/>
      <c r="I62" s="62"/>
      <c r="J62" s="63" t="str">
        <f t="shared" si="4"/>
        <v/>
      </c>
      <c r="K62" s="64" t="str">
        <f t="shared" si="5"/>
        <v/>
      </c>
      <c r="L62" s="65"/>
      <c r="M62" s="66"/>
      <c r="N62" s="67"/>
      <c r="O62" s="68" t="str">
        <f t="shared" si="0"/>
        <v/>
      </c>
      <c r="P62" s="69" t="str">
        <f t="shared" si="6"/>
        <v/>
      </c>
      <c r="Q62" s="69" t="str">
        <f t="shared" si="7"/>
        <v/>
      </c>
      <c r="R62" s="70" t="str">
        <f t="shared" si="8"/>
        <v/>
      </c>
      <c r="S62" s="71" t="b">
        <f t="shared" si="1"/>
        <v>0</v>
      </c>
      <c r="T62" s="72" t="b">
        <f t="shared" si="2"/>
        <v>0</v>
      </c>
      <c r="U62" s="72"/>
      <c r="V62" s="72"/>
      <c r="W62" s="72" t="b">
        <f t="shared" si="9"/>
        <v>0</v>
      </c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</row>
    <row r="63" spans="2:37" s="73" customFormat="1" ht="13.2" x14ac:dyDescent="0.25">
      <c r="B63" s="110"/>
      <c r="C63" s="57"/>
      <c r="D63" s="58"/>
      <c r="E63" s="83"/>
      <c r="F63" s="84"/>
      <c r="G63" s="59"/>
      <c r="H63" s="80"/>
      <c r="I63" s="62"/>
      <c r="J63" s="63" t="str">
        <f t="shared" si="4"/>
        <v/>
      </c>
      <c r="K63" s="64" t="str">
        <f t="shared" si="5"/>
        <v/>
      </c>
      <c r="L63" s="65"/>
      <c r="M63" s="66"/>
      <c r="N63" s="67"/>
      <c r="O63" s="68" t="str">
        <f t="shared" si="0"/>
        <v/>
      </c>
      <c r="P63" s="69" t="str">
        <f t="shared" si="6"/>
        <v/>
      </c>
      <c r="Q63" s="69" t="str">
        <f t="shared" si="7"/>
        <v/>
      </c>
      <c r="R63" s="70" t="str">
        <f t="shared" si="8"/>
        <v/>
      </c>
      <c r="S63" s="71" t="b">
        <f t="shared" si="1"/>
        <v>0</v>
      </c>
      <c r="T63" s="72" t="b">
        <f t="shared" si="2"/>
        <v>0</v>
      </c>
      <c r="U63" s="72"/>
      <c r="V63" s="72"/>
      <c r="W63" s="72" t="b">
        <f t="shared" si="9"/>
        <v>0</v>
      </c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</row>
    <row r="64" spans="2:37" s="73" customFormat="1" ht="13.2" x14ac:dyDescent="0.25">
      <c r="C64" s="57"/>
      <c r="D64" s="58"/>
      <c r="E64" s="93"/>
      <c r="F64" s="93"/>
      <c r="G64" s="59"/>
      <c r="H64" s="59"/>
      <c r="I64" s="62"/>
      <c r="J64" s="63" t="str">
        <f t="shared" si="4"/>
        <v/>
      </c>
      <c r="K64" s="64" t="str">
        <f t="shared" si="5"/>
        <v/>
      </c>
      <c r="L64" s="65"/>
      <c r="M64" s="66"/>
      <c r="N64" s="67"/>
      <c r="O64" s="68" t="str">
        <f t="shared" si="0"/>
        <v/>
      </c>
      <c r="P64" s="69" t="str">
        <f t="shared" si="6"/>
        <v/>
      </c>
      <c r="Q64" s="69" t="str">
        <f t="shared" si="7"/>
        <v/>
      </c>
      <c r="R64" s="70" t="str">
        <f t="shared" si="8"/>
        <v/>
      </c>
      <c r="S64" s="71" t="b">
        <f t="shared" si="1"/>
        <v>0</v>
      </c>
      <c r="T64" s="72" t="b">
        <f t="shared" si="2"/>
        <v>0</v>
      </c>
      <c r="U64" s="72"/>
      <c r="V64" s="72"/>
      <c r="W64" s="72" t="b">
        <f t="shared" si="9"/>
        <v>0</v>
      </c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</row>
    <row r="65" spans="3:43" s="73" customFormat="1" ht="13.2" x14ac:dyDescent="0.25">
      <c r="C65" s="57"/>
      <c r="D65" s="58"/>
      <c r="E65" s="94"/>
      <c r="F65" s="95"/>
      <c r="G65" s="96"/>
      <c r="H65" s="80"/>
      <c r="I65" s="62"/>
      <c r="J65" s="63" t="str">
        <f t="shared" si="4"/>
        <v/>
      </c>
      <c r="K65" s="64" t="str">
        <f t="shared" si="5"/>
        <v/>
      </c>
      <c r="L65" s="65"/>
      <c r="M65" s="66"/>
      <c r="N65" s="67"/>
      <c r="O65" s="68" t="str">
        <f t="shared" si="0"/>
        <v/>
      </c>
      <c r="P65" s="69" t="str">
        <f t="shared" si="6"/>
        <v/>
      </c>
      <c r="Q65" s="69" t="str">
        <f t="shared" si="7"/>
        <v/>
      </c>
      <c r="R65" s="70" t="str">
        <f t="shared" si="8"/>
        <v/>
      </c>
      <c r="S65" s="71" t="b">
        <f t="shared" si="1"/>
        <v>0</v>
      </c>
      <c r="T65" s="72" t="b">
        <f t="shared" si="2"/>
        <v>0</v>
      </c>
      <c r="U65" s="72"/>
      <c r="V65" s="72"/>
      <c r="W65" s="72" t="b">
        <f t="shared" si="9"/>
        <v>0</v>
      </c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</row>
    <row r="66" spans="3:43" s="73" customFormat="1" ht="13.2" x14ac:dyDescent="0.25">
      <c r="C66" s="57"/>
      <c r="D66" s="58"/>
      <c r="E66" s="59"/>
      <c r="F66" s="59"/>
      <c r="G66" s="59"/>
      <c r="H66" s="59"/>
      <c r="I66" s="62"/>
      <c r="J66" s="63" t="str">
        <f t="shared" si="4"/>
        <v/>
      </c>
      <c r="K66" s="64" t="str">
        <f t="shared" si="5"/>
        <v/>
      </c>
      <c r="L66" s="65"/>
      <c r="M66" s="66"/>
      <c r="N66" s="67"/>
      <c r="O66" s="68" t="str">
        <f t="shared" si="0"/>
        <v/>
      </c>
      <c r="P66" s="69" t="str">
        <f t="shared" si="6"/>
        <v/>
      </c>
      <c r="Q66" s="69" t="str">
        <f t="shared" si="7"/>
        <v/>
      </c>
      <c r="R66" s="70" t="str">
        <f t="shared" si="8"/>
        <v/>
      </c>
      <c r="S66" s="71" t="b">
        <f t="shared" si="1"/>
        <v>0</v>
      </c>
      <c r="T66" s="72" t="b">
        <f t="shared" si="2"/>
        <v>0</v>
      </c>
      <c r="U66" s="72"/>
      <c r="V66" s="72"/>
      <c r="W66" s="72" t="b">
        <f t="shared" si="9"/>
        <v>0</v>
      </c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75"/>
    </row>
    <row r="67" spans="3:43" s="73" customFormat="1" ht="13.2" x14ac:dyDescent="0.25">
      <c r="C67" s="57"/>
      <c r="D67" s="58"/>
      <c r="E67" s="95"/>
      <c r="F67" s="95"/>
      <c r="G67" s="96"/>
      <c r="H67" s="80"/>
      <c r="I67" s="62"/>
      <c r="J67" s="63" t="str">
        <f t="shared" si="4"/>
        <v/>
      </c>
      <c r="K67" s="64" t="str">
        <f t="shared" si="5"/>
        <v/>
      </c>
      <c r="L67" s="65"/>
      <c r="M67" s="66"/>
      <c r="N67" s="67"/>
      <c r="O67" s="68" t="str">
        <f t="shared" si="0"/>
        <v/>
      </c>
      <c r="P67" s="69" t="str">
        <f t="shared" si="6"/>
        <v/>
      </c>
      <c r="Q67" s="69" t="str">
        <f t="shared" si="7"/>
        <v/>
      </c>
      <c r="R67" s="70" t="str">
        <f t="shared" si="8"/>
        <v/>
      </c>
      <c r="S67" s="71" t="b">
        <f t="shared" si="1"/>
        <v>0</v>
      </c>
      <c r="T67" s="72" t="b">
        <f t="shared" si="2"/>
        <v>0</v>
      </c>
      <c r="U67" s="72"/>
      <c r="V67" s="72"/>
      <c r="W67" s="72" t="b">
        <f t="shared" si="9"/>
        <v>0</v>
      </c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75"/>
    </row>
    <row r="68" spans="3:43" s="73" customFormat="1" ht="13.2" x14ac:dyDescent="0.25">
      <c r="C68" s="57"/>
      <c r="D68" s="58"/>
      <c r="E68" s="59"/>
      <c r="F68" s="60"/>
      <c r="G68" s="59"/>
      <c r="H68" s="80"/>
      <c r="I68" s="62"/>
      <c r="J68" s="63" t="str">
        <f t="shared" si="4"/>
        <v/>
      </c>
      <c r="K68" s="64" t="str">
        <f t="shared" si="5"/>
        <v/>
      </c>
      <c r="L68" s="65"/>
      <c r="M68" s="66"/>
      <c r="N68" s="67"/>
      <c r="O68" s="68" t="str">
        <f t="shared" si="0"/>
        <v/>
      </c>
      <c r="P68" s="69" t="str">
        <f t="shared" si="6"/>
        <v/>
      </c>
      <c r="Q68" s="69" t="str">
        <f t="shared" si="7"/>
        <v/>
      </c>
      <c r="R68" s="70" t="str">
        <f t="shared" si="8"/>
        <v/>
      </c>
      <c r="S68" s="71" t="b">
        <f t="shared" si="1"/>
        <v>0</v>
      </c>
      <c r="T68" s="72" t="b">
        <f t="shared" si="2"/>
        <v>0</v>
      </c>
      <c r="U68" s="72"/>
      <c r="V68" s="72"/>
      <c r="W68" s="72" t="b">
        <f t="shared" si="9"/>
        <v>0</v>
      </c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</row>
    <row r="69" spans="3:43" s="73" customFormat="1" ht="13.2" x14ac:dyDescent="0.25">
      <c r="C69" s="57"/>
      <c r="D69" s="58"/>
      <c r="E69" s="59"/>
      <c r="F69" s="60"/>
      <c r="G69" s="59"/>
      <c r="H69" s="59"/>
      <c r="I69" s="62"/>
      <c r="J69" s="63" t="str">
        <f t="shared" si="4"/>
        <v/>
      </c>
      <c r="K69" s="64" t="str">
        <f t="shared" si="5"/>
        <v/>
      </c>
      <c r="L69" s="65"/>
      <c r="M69" s="66"/>
      <c r="N69" s="67"/>
      <c r="O69" s="68" t="str">
        <f t="shared" si="0"/>
        <v/>
      </c>
      <c r="P69" s="69" t="str">
        <f t="shared" si="6"/>
        <v/>
      </c>
      <c r="Q69" s="69" t="str">
        <f t="shared" si="7"/>
        <v/>
      </c>
      <c r="R69" s="70" t="str">
        <f t="shared" si="8"/>
        <v/>
      </c>
      <c r="S69" s="71" t="b">
        <f t="shared" si="1"/>
        <v>0</v>
      </c>
      <c r="T69" s="72" t="b">
        <f t="shared" si="2"/>
        <v>0</v>
      </c>
      <c r="U69" s="72"/>
      <c r="V69" s="72"/>
      <c r="W69" s="72" t="b">
        <f t="shared" si="9"/>
        <v>0</v>
      </c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75"/>
    </row>
    <row r="70" spans="3:43" s="73" customFormat="1" ht="13.2" x14ac:dyDescent="0.25">
      <c r="C70" s="57"/>
      <c r="D70" s="58"/>
      <c r="E70" s="95"/>
      <c r="F70" s="95"/>
      <c r="G70" s="96"/>
      <c r="H70" s="80"/>
      <c r="I70" s="62"/>
      <c r="J70" s="63" t="str">
        <f t="shared" si="4"/>
        <v/>
      </c>
      <c r="K70" s="64" t="str">
        <f t="shared" si="5"/>
        <v/>
      </c>
      <c r="L70" s="65"/>
      <c r="M70" s="66"/>
      <c r="N70" s="67"/>
      <c r="O70" s="68" t="str">
        <f t="shared" ref="O70:O133" si="10">IF(N70="","",IF(N70="Ganada",((L70*M70)-L70),IF(N70="Perdida",L70*-1,IF(N70="Cerrada",M70/K70-L70,0))))</f>
        <v/>
      </c>
      <c r="P70" s="69" t="str">
        <f t="shared" si="6"/>
        <v/>
      </c>
      <c r="Q70" s="69" t="str">
        <f t="shared" si="7"/>
        <v/>
      </c>
      <c r="R70" s="70" t="str">
        <f t="shared" si="8"/>
        <v/>
      </c>
      <c r="S70" s="71" t="b">
        <f t="shared" ref="S70:S133" si="11">IF(AND(I70="1 Entrada",N70="Ganada"),L70,IF(AND(I70="1º Gol",N70="Ganada"),L70,IF(AND(I70="BTS",N70="Ganada"),L70,IF(AND(I70="Over 2.5",N70="Ganada"),L70,IF(AND(I70="1 Entrada",N70="Perdida"),O70,IF(AND(I70="1º Gol",N70="Perdida"),O70,IF(AND(I70="BTS",N70="Perdida"),O70,IF(AND(I70="Over 2.5",N70="Perdida"),O70,IF(AND(I70="2 Entradas",N70="Ganada"),L70,IF(AND(I70="2º Gol",N70="Ganada"),L70,IF(AND(I70="2 Entradas",N70="Perdida"),O70,IF(AND(I70="2º Gol",N70="Perdida"),O70,IF(AND(I70="Protegida",N70="Ganada"),L70,IF(AND(I70="Protegida",N70="Perdida"),O70,IF(AND(N70="Cerrada"),O70)))))))))))))))</f>
        <v>0</v>
      </c>
      <c r="T70" s="72" t="b">
        <f t="shared" ref="T70:T133" si="12">IF(AND(I71="Protegida",N71="Ganada",N70="Perdida"),P70,IF(AND(I70="Protegida",N70="Ganada"),S70+O69,S70))</f>
        <v>0</v>
      </c>
      <c r="U70" s="72"/>
      <c r="V70" s="72"/>
      <c r="W70" s="72" t="b">
        <f t="shared" si="9"/>
        <v>0</v>
      </c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75"/>
    </row>
    <row r="71" spans="3:43" s="73" customFormat="1" ht="13.2" x14ac:dyDescent="0.25">
      <c r="C71" s="57"/>
      <c r="D71" s="58"/>
      <c r="E71" s="95"/>
      <c r="F71" s="95"/>
      <c r="G71" s="96"/>
      <c r="H71" s="80"/>
      <c r="I71" s="62"/>
      <c r="J71" s="63" t="str">
        <f t="shared" ref="J71:J134" si="13">IF(N71="Ganada",J70+(K71*M71-K71),IF(N71="Perdida",J70-K71,IF(N71="No entrada",J70,IF(N71="Cerrada",K71*O71+J70,""))))</f>
        <v/>
      </c>
      <c r="K71" s="64" t="str">
        <f t="shared" ref="K71:K134" si="14">IF(L71="","",L71*$L$3*J70)</f>
        <v/>
      </c>
      <c r="L71" s="65"/>
      <c r="M71" s="66"/>
      <c r="N71" s="67"/>
      <c r="O71" s="68" t="str">
        <f t="shared" si="10"/>
        <v/>
      </c>
      <c r="P71" s="69" t="str">
        <f t="shared" ref="P71:P134" si="15">IF(N71="","",IF(N71="Ganada","1",IF(N71="Perdida","0",IF(N71="No entrada","0",IF(N71="Cerrada","0")))))</f>
        <v/>
      </c>
      <c r="Q71" s="69" t="str">
        <f t="shared" ref="Q71:Q134" si="16">IF(N71="","",IF(N71="Ganada","0",IF(N71="Perdida","1",IF(N71="No entrada","0",IF(N71="Cerrada","0")))))</f>
        <v/>
      </c>
      <c r="R71" s="70" t="str">
        <f t="shared" ref="R71:R134" si="17">IF(N71="","",IF(N71="Ganada","0",IF(N71="Perdida","0",IF(N71="No entrada","0",IF(N71="Cerrada","1")))))</f>
        <v/>
      </c>
      <c r="S71" s="71" t="b">
        <f t="shared" si="11"/>
        <v>0</v>
      </c>
      <c r="T71" s="72" t="b">
        <f t="shared" si="12"/>
        <v>0</v>
      </c>
      <c r="U71" s="72"/>
      <c r="V71" s="72"/>
      <c r="W71" s="72" t="b">
        <f t="shared" si="9"/>
        <v>0</v>
      </c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</row>
    <row r="72" spans="3:43" s="73" customFormat="1" ht="13.2" x14ac:dyDescent="0.25">
      <c r="C72" s="57"/>
      <c r="D72" s="58"/>
      <c r="E72" s="95"/>
      <c r="F72" s="97"/>
      <c r="G72" s="96"/>
      <c r="H72" s="80"/>
      <c r="I72" s="62"/>
      <c r="J72" s="63" t="str">
        <f t="shared" si="13"/>
        <v/>
      </c>
      <c r="K72" s="64" t="str">
        <f t="shared" si="14"/>
        <v/>
      </c>
      <c r="L72" s="65"/>
      <c r="M72" s="66"/>
      <c r="N72" s="67"/>
      <c r="O72" s="68" t="str">
        <f t="shared" si="10"/>
        <v/>
      </c>
      <c r="P72" s="69" t="str">
        <f t="shared" si="15"/>
        <v/>
      </c>
      <c r="Q72" s="69" t="str">
        <f t="shared" si="16"/>
        <v/>
      </c>
      <c r="R72" s="70" t="str">
        <f t="shared" si="17"/>
        <v/>
      </c>
      <c r="S72" s="71" t="b">
        <f t="shared" si="11"/>
        <v>0</v>
      </c>
      <c r="T72" s="72" t="b">
        <f t="shared" si="12"/>
        <v>0</v>
      </c>
      <c r="U72" s="72"/>
      <c r="V72" s="72"/>
      <c r="W72" s="72" t="b">
        <f t="shared" si="9"/>
        <v>0</v>
      </c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</row>
    <row r="73" spans="3:43" s="73" customFormat="1" ht="13.2" x14ac:dyDescent="0.25">
      <c r="C73" s="57"/>
      <c r="D73" s="58"/>
      <c r="E73" s="83"/>
      <c r="F73" s="84"/>
      <c r="G73" s="96"/>
      <c r="H73" s="80"/>
      <c r="I73" s="62"/>
      <c r="J73" s="63" t="str">
        <f t="shared" si="13"/>
        <v/>
      </c>
      <c r="K73" s="64" t="str">
        <f t="shared" si="14"/>
        <v/>
      </c>
      <c r="L73" s="65"/>
      <c r="M73" s="66"/>
      <c r="N73" s="67"/>
      <c r="O73" s="68" t="str">
        <f t="shared" si="10"/>
        <v/>
      </c>
      <c r="P73" s="69" t="str">
        <f t="shared" si="15"/>
        <v/>
      </c>
      <c r="Q73" s="69" t="str">
        <f t="shared" si="16"/>
        <v/>
      </c>
      <c r="R73" s="70" t="str">
        <f t="shared" si="17"/>
        <v/>
      </c>
      <c r="S73" s="71" t="b">
        <f t="shared" si="11"/>
        <v>0</v>
      </c>
      <c r="T73" s="72" t="b">
        <f t="shared" si="12"/>
        <v>0</v>
      </c>
      <c r="U73" s="72"/>
      <c r="V73" s="72"/>
      <c r="W73" s="72" t="b">
        <f t="shared" si="9"/>
        <v>0</v>
      </c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</row>
    <row r="74" spans="3:43" s="73" customFormat="1" ht="13.2" x14ac:dyDescent="0.25">
      <c r="C74" s="57"/>
      <c r="D74" s="58"/>
      <c r="E74" s="59"/>
      <c r="F74" s="59"/>
      <c r="G74" s="59"/>
      <c r="H74" s="84"/>
      <c r="I74" s="62"/>
      <c r="J74" s="63" t="str">
        <f t="shared" si="13"/>
        <v/>
      </c>
      <c r="K74" s="64" t="str">
        <f t="shared" si="14"/>
        <v/>
      </c>
      <c r="L74" s="65"/>
      <c r="M74" s="66"/>
      <c r="N74" s="67"/>
      <c r="O74" s="68" t="str">
        <f t="shared" si="10"/>
        <v/>
      </c>
      <c r="P74" s="69" t="str">
        <f t="shared" si="15"/>
        <v/>
      </c>
      <c r="Q74" s="69" t="str">
        <f t="shared" si="16"/>
        <v/>
      </c>
      <c r="R74" s="70" t="str">
        <f t="shared" si="17"/>
        <v/>
      </c>
      <c r="S74" s="71" t="b">
        <f t="shared" si="11"/>
        <v>0</v>
      </c>
      <c r="T74" s="72" t="b">
        <f t="shared" si="12"/>
        <v>0</v>
      </c>
      <c r="U74" s="72"/>
      <c r="V74" s="72"/>
      <c r="W74" s="72" t="b">
        <f t="shared" si="9"/>
        <v>0</v>
      </c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Q74" s="75"/>
    </row>
    <row r="75" spans="3:43" s="75" customFormat="1" ht="13.2" x14ac:dyDescent="0.25">
      <c r="C75" s="57"/>
      <c r="D75" s="58"/>
      <c r="E75" s="59"/>
      <c r="F75" s="60"/>
      <c r="G75" s="96"/>
      <c r="H75" s="80"/>
      <c r="I75" s="62"/>
      <c r="J75" s="63" t="str">
        <f t="shared" si="13"/>
        <v/>
      </c>
      <c r="K75" s="64" t="str">
        <f t="shared" si="14"/>
        <v/>
      </c>
      <c r="L75" s="65"/>
      <c r="M75" s="66"/>
      <c r="N75" s="67"/>
      <c r="O75" s="68" t="str">
        <f t="shared" si="10"/>
        <v/>
      </c>
      <c r="P75" s="69" t="str">
        <f t="shared" si="15"/>
        <v/>
      </c>
      <c r="Q75" s="69" t="str">
        <f t="shared" si="16"/>
        <v/>
      </c>
      <c r="R75" s="70" t="str">
        <f t="shared" si="17"/>
        <v/>
      </c>
      <c r="S75" s="71" t="b">
        <f t="shared" si="11"/>
        <v>0</v>
      </c>
      <c r="T75" s="72" t="b">
        <f t="shared" si="12"/>
        <v>0</v>
      </c>
      <c r="U75" s="72"/>
      <c r="V75" s="72"/>
      <c r="W75" s="72" t="b">
        <f t="shared" si="9"/>
        <v>0</v>
      </c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3"/>
      <c r="AK75" s="73"/>
      <c r="AM75" s="73"/>
      <c r="AO75" s="73"/>
    </row>
    <row r="76" spans="3:43" s="75" customFormat="1" ht="13.2" x14ac:dyDescent="0.25">
      <c r="C76" s="57"/>
      <c r="D76" s="58"/>
      <c r="E76" s="59"/>
      <c r="F76" s="59"/>
      <c r="G76" s="59"/>
      <c r="H76" s="84"/>
      <c r="I76" s="62"/>
      <c r="J76" s="63" t="str">
        <f t="shared" si="13"/>
        <v/>
      </c>
      <c r="K76" s="64" t="str">
        <f t="shared" si="14"/>
        <v/>
      </c>
      <c r="L76" s="65"/>
      <c r="M76" s="66"/>
      <c r="N76" s="67"/>
      <c r="O76" s="68" t="str">
        <f t="shared" si="10"/>
        <v/>
      </c>
      <c r="P76" s="69" t="str">
        <f t="shared" si="15"/>
        <v/>
      </c>
      <c r="Q76" s="69" t="str">
        <f t="shared" si="16"/>
        <v/>
      </c>
      <c r="R76" s="70" t="str">
        <f t="shared" si="17"/>
        <v/>
      </c>
      <c r="S76" s="71" t="b">
        <f t="shared" si="11"/>
        <v>0</v>
      </c>
      <c r="T76" s="72" t="b">
        <f t="shared" si="12"/>
        <v>0</v>
      </c>
      <c r="U76" s="72"/>
      <c r="V76" s="72"/>
      <c r="W76" s="72" t="b">
        <f t="shared" si="9"/>
        <v>0</v>
      </c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3"/>
      <c r="AK76" s="73"/>
      <c r="AQ76" s="73"/>
    </row>
    <row r="77" spans="3:43" s="73" customFormat="1" ht="13.2" x14ac:dyDescent="0.25">
      <c r="C77" s="57"/>
      <c r="D77" s="58"/>
      <c r="E77" s="83"/>
      <c r="F77" s="84"/>
      <c r="G77" s="59"/>
      <c r="H77" s="84"/>
      <c r="I77" s="62"/>
      <c r="J77" s="63" t="str">
        <f t="shared" si="13"/>
        <v/>
      </c>
      <c r="K77" s="64" t="str">
        <f t="shared" si="14"/>
        <v/>
      </c>
      <c r="L77" s="65"/>
      <c r="M77" s="66"/>
      <c r="N77" s="67"/>
      <c r="O77" s="68" t="str">
        <f t="shared" si="10"/>
        <v/>
      </c>
      <c r="P77" s="69" t="str">
        <f t="shared" si="15"/>
        <v/>
      </c>
      <c r="Q77" s="69" t="str">
        <f t="shared" si="16"/>
        <v/>
      </c>
      <c r="R77" s="70" t="str">
        <f t="shared" si="17"/>
        <v/>
      </c>
      <c r="S77" s="71" t="b">
        <f t="shared" si="11"/>
        <v>0</v>
      </c>
      <c r="T77" s="72" t="b">
        <f t="shared" si="12"/>
        <v>0</v>
      </c>
      <c r="U77" s="72"/>
      <c r="V77" s="72"/>
      <c r="W77" s="72" t="b">
        <f t="shared" si="9"/>
        <v>0</v>
      </c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M77" s="75"/>
      <c r="AO77" s="75"/>
      <c r="AQ77" s="75"/>
    </row>
    <row r="78" spans="3:43" s="75" customFormat="1" ht="13.2" x14ac:dyDescent="0.25">
      <c r="C78" s="57"/>
      <c r="D78" s="58"/>
      <c r="E78" s="59"/>
      <c r="F78" s="60"/>
      <c r="G78" s="59"/>
      <c r="H78" s="80"/>
      <c r="I78" s="62"/>
      <c r="J78" s="63" t="str">
        <f t="shared" si="13"/>
        <v/>
      </c>
      <c r="K78" s="64" t="str">
        <f t="shared" si="14"/>
        <v/>
      </c>
      <c r="L78" s="65"/>
      <c r="M78" s="66"/>
      <c r="N78" s="67"/>
      <c r="O78" s="68" t="str">
        <f t="shared" si="10"/>
        <v/>
      </c>
      <c r="P78" s="69" t="str">
        <f t="shared" si="15"/>
        <v/>
      </c>
      <c r="Q78" s="69" t="str">
        <f t="shared" si="16"/>
        <v/>
      </c>
      <c r="R78" s="70" t="str">
        <f t="shared" si="17"/>
        <v/>
      </c>
      <c r="S78" s="71" t="b">
        <f t="shared" si="11"/>
        <v>0</v>
      </c>
      <c r="T78" s="72" t="b">
        <f t="shared" si="12"/>
        <v>0</v>
      </c>
      <c r="U78" s="72"/>
      <c r="V78" s="72"/>
      <c r="W78" s="72" t="b">
        <f t="shared" si="9"/>
        <v>0</v>
      </c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3"/>
      <c r="AM78" s="73"/>
      <c r="AO78" s="73"/>
    </row>
    <row r="79" spans="3:43" s="75" customFormat="1" ht="12.75" customHeight="1" x14ac:dyDescent="0.25">
      <c r="C79" s="57"/>
      <c r="D79" s="58"/>
      <c r="E79" s="59"/>
      <c r="F79" s="59"/>
      <c r="G79" s="59"/>
      <c r="H79" s="80"/>
      <c r="I79" s="62"/>
      <c r="J79" s="63" t="str">
        <f t="shared" si="13"/>
        <v/>
      </c>
      <c r="K79" s="64" t="str">
        <f t="shared" si="14"/>
        <v/>
      </c>
      <c r="L79" s="65"/>
      <c r="M79" s="66"/>
      <c r="N79" s="67"/>
      <c r="O79" s="68" t="str">
        <f t="shared" si="10"/>
        <v/>
      </c>
      <c r="P79" s="69" t="str">
        <f t="shared" si="15"/>
        <v/>
      </c>
      <c r="Q79" s="69" t="str">
        <f t="shared" si="16"/>
        <v/>
      </c>
      <c r="R79" s="70" t="str">
        <f t="shared" si="17"/>
        <v/>
      </c>
      <c r="S79" s="71" t="b">
        <f t="shared" si="11"/>
        <v>0</v>
      </c>
      <c r="T79" s="72" t="b">
        <f t="shared" si="12"/>
        <v>0</v>
      </c>
      <c r="U79" s="72"/>
      <c r="V79" s="72"/>
      <c r="W79" s="72" t="b">
        <f t="shared" si="9"/>
        <v>0</v>
      </c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Q79" s="73"/>
    </row>
    <row r="80" spans="3:43" s="73" customFormat="1" ht="13.2" x14ac:dyDescent="0.25">
      <c r="C80" s="57"/>
      <c r="D80" s="58"/>
      <c r="E80" s="59"/>
      <c r="F80" s="60"/>
      <c r="G80" s="59"/>
      <c r="H80" s="80"/>
      <c r="I80" s="62"/>
      <c r="J80" s="63" t="str">
        <f t="shared" si="13"/>
        <v/>
      </c>
      <c r="K80" s="64" t="str">
        <f t="shared" si="14"/>
        <v/>
      </c>
      <c r="L80" s="65"/>
      <c r="M80" s="66"/>
      <c r="N80" s="67"/>
      <c r="O80" s="68" t="str">
        <f t="shared" si="10"/>
        <v/>
      </c>
      <c r="P80" s="69" t="str">
        <f t="shared" si="15"/>
        <v/>
      </c>
      <c r="Q80" s="69" t="str">
        <f t="shared" si="16"/>
        <v/>
      </c>
      <c r="R80" s="70" t="str">
        <f t="shared" si="17"/>
        <v/>
      </c>
      <c r="S80" s="71" t="b">
        <f t="shared" si="11"/>
        <v>0</v>
      </c>
      <c r="T80" s="72" t="b">
        <f t="shared" si="12"/>
        <v>0</v>
      </c>
      <c r="U80" s="72"/>
      <c r="V80" s="72"/>
      <c r="W80" s="72" t="b">
        <f t="shared" si="9"/>
        <v>0</v>
      </c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75"/>
      <c r="AM80" s="75"/>
      <c r="AO80" s="75"/>
    </row>
    <row r="81" spans="3:43" s="73" customFormat="1" ht="13.2" x14ac:dyDescent="0.25">
      <c r="C81" s="57"/>
      <c r="D81" s="58"/>
      <c r="E81" s="59"/>
      <c r="F81" s="59"/>
      <c r="G81" s="59"/>
      <c r="H81" s="84"/>
      <c r="I81" s="62"/>
      <c r="J81" s="63" t="str">
        <f t="shared" si="13"/>
        <v/>
      </c>
      <c r="K81" s="64" t="str">
        <f t="shared" si="14"/>
        <v/>
      </c>
      <c r="L81" s="65"/>
      <c r="M81" s="66"/>
      <c r="N81" s="67"/>
      <c r="O81" s="68" t="str">
        <f t="shared" si="10"/>
        <v/>
      </c>
      <c r="P81" s="69" t="str">
        <f t="shared" si="15"/>
        <v/>
      </c>
      <c r="Q81" s="69" t="str">
        <f t="shared" si="16"/>
        <v/>
      </c>
      <c r="R81" s="70" t="str">
        <f t="shared" si="17"/>
        <v/>
      </c>
      <c r="S81" s="71" t="b">
        <f t="shared" si="11"/>
        <v>0</v>
      </c>
      <c r="T81" s="72" t="b">
        <f t="shared" si="12"/>
        <v>0</v>
      </c>
      <c r="U81" s="72"/>
      <c r="V81" s="72"/>
      <c r="W81" s="72" t="b">
        <f t="shared" si="9"/>
        <v>0</v>
      </c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K81" s="75"/>
    </row>
    <row r="82" spans="3:43" s="73" customFormat="1" ht="12.75" customHeight="1" x14ac:dyDescent="0.25">
      <c r="C82" s="57"/>
      <c r="D82" s="58"/>
      <c r="E82" s="83"/>
      <c r="F82" s="84"/>
      <c r="G82" s="59"/>
      <c r="H82" s="80"/>
      <c r="I82" s="62"/>
      <c r="J82" s="63" t="str">
        <f t="shared" si="13"/>
        <v/>
      </c>
      <c r="K82" s="64" t="str">
        <f t="shared" si="14"/>
        <v/>
      </c>
      <c r="L82" s="65"/>
      <c r="M82" s="66"/>
      <c r="N82" s="67"/>
      <c r="O82" s="68" t="str">
        <f t="shared" si="10"/>
        <v/>
      </c>
      <c r="P82" s="69" t="str">
        <f t="shared" si="15"/>
        <v/>
      </c>
      <c r="Q82" s="69" t="str">
        <f t="shared" si="16"/>
        <v/>
      </c>
      <c r="R82" s="70" t="str">
        <f t="shared" si="17"/>
        <v/>
      </c>
      <c r="S82" s="71" t="b">
        <f t="shared" si="11"/>
        <v>0</v>
      </c>
      <c r="T82" s="72" t="b">
        <f t="shared" si="12"/>
        <v>0</v>
      </c>
      <c r="U82" s="72"/>
      <c r="V82" s="72"/>
      <c r="W82" s="72" t="b">
        <f t="shared" si="9"/>
        <v>0</v>
      </c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K82" s="75"/>
    </row>
    <row r="83" spans="3:43" s="73" customFormat="1" ht="13.2" x14ac:dyDescent="0.25">
      <c r="C83" s="57"/>
      <c r="D83" s="58"/>
      <c r="E83" s="83"/>
      <c r="F83" s="84"/>
      <c r="G83" s="59"/>
      <c r="H83" s="59"/>
      <c r="I83" s="62"/>
      <c r="J83" s="63" t="str">
        <f t="shared" si="13"/>
        <v/>
      </c>
      <c r="K83" s="64" t="str">
        <f t="shared" si="14"/>
        <v/>
      </c>
      <c r="L83" s="65"/>
      <c r="M83" s="66"/>
      <c r="N83" s="67"/>
      <c r="O83" s="68" t="str">
        <f t="shared" si="10"/>
        <v/>
      </c>
      <c r="P83" s="69" t="str">
        <f t="shared" si="15"/>
        <v/>
      </c>
      <c r="Q83" s="69" t="str">
        <f t="shared" si="16"/>
        <v/>
      </c>
      <c r="R83" s="70" t="str">
        <f t="shared" si="17"/>
        <v/>
      </c>
      <c r="S83" s="71" t="b">
        <f t="shared" si="11"/>
        <v>0</v>
      </c>
      <c r="T83" s="72" t="b">
        <f t="shared" si="12"/>
        <v>0</v>
      </c>
      <c r="U83" s="72"/>
      <c r="V83" s="72"/>
      <c r="W83" s="72" t="b">
        <f t="shared" si="9"/>
        <v>0</v>
      </c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75"/>
    </row>
    <row r="84" spans="3:43" s="73" customFormat="1" ht="13.2" x14ac:dyDescent="0.25">
      <c r="C84" s="57"/>
      <c r="D84" s="58"/>
      <c r="E84" s="59"/>
      <c r="F84" s="59"/>
      <c r="G84" s="59"/>
      <c r="H84" s="59"/>
      <c r="I84" s="62"/>
      <c r="J84" s="63" t="str">
        <f t="shared" si="13"/>
        <v/>
      </c>
      <c r="K84" s="64" t="str">
        <f t="shared" si="14"/>
        <v/>
      </c>
      <c r="L84" s="65"/>
      <c r="M84" s="66"/>
      <c r="N84" s="67"/>
      <c r="O84" s="68" t="str">
        <f t="shared" si="10"/>
        <v/>
      </c>
      <c r="P84" s="69" t="str">
        <f t="shared" si="15"/>
        <v/>
      </c>
      <c r="Q84" s="69" t="str">
        <f t="shared" si="16"/>
        <v/>
      </c>
      <c r="R84" s="70" t="str">
        <f t="shared" si="17"/>
        <v/>
      </c>
      <c r="S84" s="71" t="b">
        <f t="shared" si="11"/>
        <v>0</v>
      </c>
      <c r="T84" s="72" t="b">
        <f t="shared" si="12"/>
        <v>0</v>
      </c>
      <c r="U84" s="72"/>
      <c r="V84" s="72"/>
      <c r="W84" s="72" t="b">
        <f t="shared" si="9"/>
        <v>0</v>
      </c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75"/>
    </row>
    <row r="85" spans="3:43" s="73" customFormat="1" ht="12.75" customHeight="1" x14ac:dyDescent="0.25">
      <c r="C85" s="57"/>
      <c r="D85" s="58"/>
      <c r="E85" s="59"/>
      <c r="F85" s="60"/>
      <c r="G85" s="59"/>
      <c r="H85" s="80"/>
      <c r="I85" s="62"/>
      <c r="J85" s="63" t="str">
        <f t="shared" si="13"/>
        <v/>
      </c>
      <c r="K85" s="64" t="str">
        <f t="shared" si="14"/>
        <v/>
      </c>
      <c r="L85" s="65"/>
      <c r="M85" s="66"/>
      <c r="N85" s="67"/>
      <c r="O85" s="68" t="str">
        <f t="shared" si="10"/>
        <v/>
      </c>
      <c r="P85" s="69" t="str">
        <f t="shared" si="15"/>
        <v/>
      </c>
      <c r="Q85" s="69" t="str">
        <f t="shared" si="16"/>
        <v/>
      </c>
      <c r="R85" s="70" t="str">
        <f t="shared" si="17"/>
        <v/>
      </c>
      <c r="S85" s="71" t="b">
        <f t="shared" si="11"/>
        <v>0</v>
      </c>
      <c r="T85" s="72" t="b">
        <f t="shared" si="12"/>
        <v>0</v>
      </c>
      <c r="U85" s="72"/>
      <c r="V85" s="72"/>
      <c r="W85" s="72" t="b">
        <f t="shared" si="9"/>
        <v>0</v>
      </c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</row>
    <row r="86" spans="3:43" s="73" customFormat="1" ht="13.2" x14ac:dyDescent="0.25">
      <c r="C86" s="57"/>
      <c r="D86" s="58"/>
      <c r="E86" s="59"/>
      <c r="F86" s="60"/>
      <c r="G86" s="59"/>
      <c r="H86" s="59"/>
      <c r="I86" s="62"/>
      <c r="J86" s="63" t="str">
        <f t="shared" si="13"/>
        <v/>
      </c>
      <c r="K86" s="64" t="str">
        <f t="shared" si="14"/>
        <v/>
      </c>
      <c r="L86" s="65"/>
      <c r="M86" s="66"/>
      <c r="N86" s="67"/>
      <c r="O86" s="68" t="str">
        <f t="shared" si="10"/>
        <v/>
      </c>
      <c r="P86" s="69" t="str">
        <f t="shared" si="15"/>
        <v/>
      </c>
      <c r="Q86" s="69" t="str">
        <f t="shared" si="16"/>
        <v/>
      </c>
      <c r="R86" s="70" t="str">
        <f t="shared" si="17"/>
        <v/>
      </c>
      <c r="S86" s="71" t="b">
        <f t="shared" si="11"/>
        <v>0</v>
      </c>
      <c r="T86" s="72" t="b">
        <f t="shared" si="12"/>
        <v>0</v>
      </c>
      <c r="U86" s="72"/>
      <c r="V86" s="72"/>
      <c r="W86" s="72" t="b">
        <f t="shared" si="9"/>
        <v>0</v>
      </c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75"/>
    </row>
    <row r="87" spans="3:43" s="73" customFormat="1" ht="12.75" customHeight="1" x14ac:dyDescent="0.25">
      <c r="C87" s="57"/>
      <c r="D87" s="58"/>
      <c r="E87" s="59"/>
      <c r="F87" s="59"/>
      <c r="G87" s="59"/>
      <c r="H87" s="80"/>
      <c r="I87" s="62"/>
      <c r="J87" s="63" t="str">
        <f t="shared" si="13"/>
        <v/>
      </c>
      <c r="K87" s="64" t="str">
        <f t="shared" si="14"/>
        <v/>
      </c>
      <c r="L87" s="65"/>
      <c r="M87" s="66"/>
      <c r="N87" s="67"/>
      <c r="O87" s="68" t="str">
        <f t="shared" si="10"/>
        <v/>
      </c>
      <c r="P87" s="69" t="str">
        <f t="shared" si="15"/>
        <v/>
      </c>
      <c r="Q87" s="69" t="str">
        <f t="shared" si="16"/>
        <v/>
      </c>
      <c r="R87" s="70" t="str">
        <f t="shared" si="17"/>
        <v/>
      </c>
      <c r="S87" s="71" t="b">
        <f t="shared" si="11"/>
        <v>0</v>
      </c>
      <c r="T87" s="72" t="b">
        <f t="shared" si="12"/>
        <v>0</v>
      </c>
      <c r="U87" s="72"/>
      <c r="V87" s="72"/>
      <c r="W87" s="72" t="b">
        <f t="shared" si="9"/>
        <v>0</v>
      </c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Q87" s="75"/>
    </row>
    <row r="88" spans="3:43" s="75" customFormat="1" ht="13.2" x14ac:dyDescent="0.25">
      <c r="C88" s="57"/>
      <c r="D88" s="58"/>
      <c r="E88" s="83"/>
      <c r="F88" s="84"/>
      <c r="G88" s="59"/>
      <c r="H88" s="59"/>
      <c r="I88" s="62"/>
      <c r="J88" s="63" t="str">
        <f t="shared" si="13"/>
        <v/>
      </c>
      <c r="K88" s="64" t="str">
        <f t="shared" si="14"/>
        <v/>
      </c>
      <c r="L88" s="65"/>
      <c r="M88" s="66"/>
      <c r="N88" s="67"/>
      <c r="O88" s="68" t="str">
        <f t="shared" si="10"/>
        <v/>
      </c>
      <c r="P88" s="69" t="str">
        <f t="shared" si="15"/>
        <v/>
      </c>
      <c r="Q88" s="69" t="str">
        <f t="shared" si="16"/>
        <v/>
      </c>
      <c r="R88" s="70" t="str">
        <f t="shared" si="17"/>
        <v/>
      </c>
      <c r="S88" s="71" t="b">
        <f t="shared" si="11"/>
        <v>0</v>
      </c>
      <c r="T88" s="72" t="b">
        <f t="shared" si="12"/>
        <v>0</v>
      </c>
      <c r="U88" s="72"/>
      <c r="V88" s="72"/>
      <c r="W88" s="72" t="b">
        <f t="shared" si="9"/>
        <v>0</v>
      </c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3"/>
      <c r="AK88" s="73"/>
      <c r="AM88" s="73"/>
      <c r="AO88" s="73"/>
    </row>
    <row r="89" spans="3:43" s="75" customFormat="1" ht="13.2" x14ac:dyDescent="0.25">
      <c r="C89" s="57"/>
      <c r="D89" s="98"/>
      <c r="E89" s="59"/>
      <c r="F89" s="92"/>
      <c r="G89" s="59"/>
      <c r="H89" s="80"/>
      <c r="I89" s="62"/>
      <c r="J89" s="63" t="str">
        <f t="shared" si="13"/>
        <v/>
      </c>
      <c r="K89" s="64" t="str">
        <f t="shared" si="14"/>
        <v/>
      </c>
      <c r="L89" s="65"/>
      <c r="M89" s="66"/>
      <c r="N89" s="67"/>
      <c r="O89" s="68" t="str">
        <f t="shared" si="10"/>
        <v/>
      </c>
      <c r="P89" s="69" t="str">
        <f t="shared" si="15"/>
        <v/>
      </c>
      <c r="Q89" s="69" t="str">
        <f t="shared" si="16"/>
        <v/>
      </c>
      <c r="R89" s="70" t="str">
        <f t="shared" si="17"/>
        <v/>
      </c>
      <c r="S89" s="71" t="b">
        <f t="shared" si="11"/>
        <v>0</v>
      </c>
      <c r="T89" s="72" t="b">
        <f t="shared" si="12"/>
        <v>0</v>
      </c>
      <c r="U89" s="72"/>
      <c r="V89" s="72"/>
      <c r="W89" s="72" t="b">
        <f t="shared" si="9"/>
        <v>0</v>
      </c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3"/>
      <c r="AK89" s="73"/>
      <c r="AQ89" s="73"/>
    </row>
    <row r="90" spans="3:43" s="73" customFormat="1" ht="13.2" x14ac:dyDescent="0.25">
      <c r="C90" s="57"/>
      <c r="D90" s="58"/>
      <c r="E90" s="59"/>
      <c r="F90" s="59"/>
      <c r="G90" s="59"/>
      <c r="H90" s="59"/>
      <c r="I90" s="62"/>
      <c r="J90" s="63" t="str">
        <f t="shared" si="13"/>
        <v/>
      </c>
      <c r="K90" s="64" t="str">
        <f t="shared" si="14"/>
        <v/>
      </c>
      <c r="L90" s="65"/>
      <c r="M90" s="66"/>
      <c r="N90" s="67"/>
      <c r="O90" s="68" t="str">
        <f t="shared" si="10"/>
        <v/>
      </c>
      <c r="P90" s="69" t="str">
        <f t="shared" si="15"/>
        <v/>
      </c>
      <c r="Q90" s="69" t="str">
        <f t="shared" si="16"/>
        <v/>
      </c>
      <c r="R90" s="70" t="str">
        <f t="shared" si="17"/>
        <v/>
      </c>
      <c r="S90" s="71" t="b">
        <f t="shared" si="11"/>
        <v>0</v>
      </c>
      <c r="T90" s="72" t="b">
        <f t="shared" si="12"/>
        <v>0</v>
      </c>
      <c r="U90" s="99"/>
      <c r="V90" s="99"/>
      <c r="W90" s="72" t="b">
        <f t="shared" si="9"/>
        <v>0</v>
      </c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M90" s="75"/>
      <c r="AO90" s="75"/>
    </row>
    <row r="91" spans="3:43" s="73" customFormat="1" ht="13.2" x14ac:dyDescent="0.25">
      <c r="C91" s="57"/>
      <c r="D91" s="58"/>
      <c r="E91" s="83"/>
      <c r="F91" s="84"/>
      <c r="G91" s="59"/>
      <c r="H91" s="59"/>
      <c r="I91" s="62"/>
      <c r="J91" s="63" t="str">
        <f t="shared" si="13"/>
        <v/>
      </c>
      <c r="K91" s="64" t="str">
        <f t="shared" si="14"/>
        <v/>
      </c>
      <c r="L91" s="65"/>
      <c r="M91" s="66"/>
      <c r="N91" s="67"/>
      <c r="O91" s="68" t="str">
        <f t="shared" si="10"/>
        <v/>
      </c>
      <c r="P91" s="69" t="str">
        <f t="shared" si="15"/>
        <v/>
      </c>
      <c r="Q91" s="69" t="str">
        <f t="shared" si="16"/>
        <v/>
      </c>
      <c r="R91" s="70" t="str">
        <f t="shared" si="17"/>
        <v/>
      </c>
      <c r="S91" s="71" t="b">
        <f t="shared" si="11"/>
        <v>0</v>
      </c>
      <c r="T91" s="72" t="b">
        <f t="shared" si="12"/>
        <v>0</v>
      </c>
      <c r="U91" s="72"/>
      <c r="V91" s="72"/>
      <c r="W91" s="72" t="b">
        <f t="shared" si="9"/>
        <v>0</v>
      </c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K91" s="75"/>
      <c r="AQ91" s="75"/>
    </row>
    <row r="92" spans="3:43" s="75" customFormat="1" ht="13.2" x14ac:dyDescent="0.25">
      <c r="C92" s="57"/>
      <c r="D92" s="58"/>
      <c r="E92" s="59"/>
      <c r="F92" s="60"/>
      <c r="G92" s="59"/>
      <c r="H92" s="59"/>
      <c r="I92" s="62"/>
      <c r="J92" s="63" t="str">
        <f t="shared" si="13"/>
        <v/>
      </c>
      <c r="K92" s="64" t="str">
        <f t="shared" si="14"/>
        <v/>
      </c>
      <c r="L92" s="65"/>
      <c r="M92" s="66"/>
      <c r="N92" s="67"/>
      <c r="O92" s="68" t="str">
        <f t="shared" si="10"/>
        <v/>
      </c>
      <c r="P92" s="69" t="str">
        <f t="shared" si="15"/>
        <v/>
      </c>
      <c r="Q92" s="69" t="str">
        <f t="shared" si="16"/>
        <v/>
      </c>
      <c r="R92" s="70" t="str">
        <f t="shared" si="17"/>
        <v/>
      </c>
      <c r="S92" s="71" t="b">
        <f t="shared" si="11"/>
        <v>0</v>
      </c>
      <c r="T92" s="72" t="b">
        <f t="shared" si="12"/>
        <v>0</v>
      </c>
      <c r="U92" s="72"/>
      <c r="V92" s="72"/>
      <c r="W92" s="72" t="b">
        <f t="shared" si="9"/>
        <v>0</v>
      </c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100"/>
      <c r="AM92" s="73"/>
      <c r="AO92" s="73"/>
    </row>
    <row r="93" spans="3:43" s="75" customFormat="1" ht="13.2" x14ac:dyDescent="0.25">
      <c r="C93" s="57"/>
      <c r="D93" s="58"/>
      <c r="E93" s="83"/>
      <c r="F93" s="84"/>
      <c r="G93" s="59"/>
      <c r="H93" s="59"/>
      <c r="I93" s="62"/>
      <c r="J93" s="63" t="str">
        <f t="shared" si="13"/>
        <v/>
      </c>
      <c r="K93" s="64" t="str">
        <f t="shared" si="14"/>
        <v/>
      </c>
      <c r="L93" s="65"/>
      <c r="M93" s="66"/>
      <c r="N93" s="67"/>
      <c r="O93" s="68" t="str">
        <f t="shared" si="10"/>
        <v/>
      </c>
      <c r="P93" s="69" t="str">
        <f t="shared" si="15"/>
        <v/>
      </c>
      <c r="Q93" s="69" t="str">
        <f t="shared" si="16"/>
        <v/>
      </c>
      <c r="R93" s="70" t="str">
        <f t="shared" si="17"/>
        <v/>
      </c>
      <c r="S93" s="71" t="b">
        <f t="shared" si="11"/>
        <v>0</v>
      </c>
      <c r="T93" s="72" t="b">
        <f t="shared" si="12"/>
        <v>0</v>
      </c>
      <c r="U93" s="72"/>
      <c r="V93" s="72"/>
      <c r="W93" s="72" t="b">
        <f t="shared" si="9"/>
        <v>0</v>
      </c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3"/>
      <c r="AK93" s="73"/>
      <c r="AQ93" s="73"/>
    </row>
    <row r="94" spans="3:43" s="73" customFormat="1" ht="13.2" x14ac:dyDescent="0.25">
      <c r="C94" s="57"/>
      <c r="D94" s="58"/>
      <c r="E94" s="59"/>
      <c r="F94" s="60"/>
      <c r="G94" s="59"/>
      <c r="H94" s="59"/>
      <c r="I94" s="62"/>
      <c r="J94" s="63" t="str">
        <f t="shared" si="13"/>
        <v/>
      </c>
      <c r="K94" s="64" t="str">
        <f t="shared" si="14"/>
        <v/>
      </c>
      <c r="L94" s="65"/>
      <c r="M94" s="66"/>
      <c r="N94" s="67"/>
      <c r="O94" s="68" t="str">
        <f t="shared" si="10"/>
        <v/>
      </c>
      <c r="P94" s="69" t="str">
        <f t="shared" si="15"/>
        <v/>
      </c>
      <c r="Q94" s="69" t="str">
        <f t="shared" si="16"/>
        <v/>
      </c>
      <c r="R94" s="70" t="str">
        <f t="shared" si="17"/>
        <v/>
      </c>
      <c r="S94" s="71" t="b">
        <f t="shared" si="11"/>
        <v>0</v>
      </c>
      <c r="T94" s="72" t="b">
        <f t="shared" si="12"/>
        <v>0</v>
      </c>
      <c r="U94" s="72"/>
      <c r="V94" s="72"/>
      <c r="W94" s="72" t="b">
        <f t="shared" si="9"/>
        <v>0</v>
      </c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100"/>
      <c r="AM94" s="75"/>
      <c r="AO94" s="75"/>
      <c r="AQ94" s="75"/>
    </row>
    <row r="95" spans="3:43" s="75" customFormat="1" ht="13.2" x14ac:dyDescent="0.25">
      <c r="C95" s="57"/>
      <c r="D95" s="58"/>
      <c r="E95" s="59"/>
      <c r="F95" s="60"/>
      <c r="G95" s="59"/>
      <c r="H95" s="80"/>
      <c r="I95" s="62"/>
      <c r="J95" s="63" t="str">
        <f t="shared" si="13"/>
        <v/>
      </c>
      <c r="K95" s="64" t="str">
        <f t="shared" si="14"/>
        <v/>
      </c>
      <c r="L95" s="65"/>
      <c r="M95" s="66"/>
      <c r="N95" s="67"/>
      <c r="O95" s="68" t="str">
        <f t="shared" si="10"/>
        <v/>
      </c>
      <c r="P95" s="69" t="str">
        <f t="shared" si="15"/>
        <v/>
      </c>
      <c r="Q95" s="69" t="str">
        <f t="shared" si="16"/>
        <v/>
      </c>
      <c r="R95" s="70" t="str">
        <f t="shared" si="17"/>
        <v/>
      </c>
      <c r="S95" s="71" t="b">
        <f t="shared" si="11"/>
        <v>0</v>
      </c>
      <c r="T95" s="72" t="b">
        <f t="shared" si="12"/>
        <v>0</v>
      </c>
      <c r="U95" s="72"/>
      <c r="V95" s="72"/>
      <c r="W95" s="72" t="b">
        <f t="shared" si="9"/>
        <v>0</v>
      </c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73"/>
      <c r="AM95" s="73"/>
      <c r="AO95" s="73"/>
      <c r="AQ95" s="73"/>
    </row>
    <row r="96" spans="3:43" s="73" customFormat="1" ht="14.25" customHeight="1" x14ac:dyDescent="0.25">
      <c r="C96" s="57"/>
      <c r="D96" s="58"/>
      <c r="E96" s="59"/>
      <c r="F96" s="60"/>
      <c r="G96" s="59"/>
      <c r="H96" s="80"/>
      <c r="I96" s="62"/>
      <c r="J96" s="63" t="str">
        <f t="shared" si="13"/>
        <v/>
      </c>
      <c r="K96" s="64" t="str">
        <f t="shared" si="14"/>
        <v/>
      </c>
      <c r="L96" s="65"/>
      <c r="M96" s="66"/>
      <c r="N96" s="67"/>
      <c r="O96" s="68" t="str">
        <f t="shared" si="10"/>
        <v/>
      </c>
      <c r="P96" s="69" t="str">
        <f t="shared" si="15"/>
        <v/>
      </c>
      <c r="Q96" s="69" t="str">
        <f t="shared" si="16"/>
        <v/>
      </c>
      <c r="R96" s="70" t="str">
        <f t="shared" si="17"/>
        <v/>
      </c>
      <c r="S96" s="71" t="b">
        <f t="shared" si="11"/>
        <v>0</v>
      </c>
      <c r="T96" s="72" t="b">
        <f t="shared" si="12"/>
        <v>0</v>
      </c>
      <c r="U96" s="72"/>
      <c r="V96" s="72"/>
      <c r="W96" s="72" t="b">
        <f t="shared" si="9"/>
        <v>0</v>
      </c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100"/>
      <c r="AK96" s="75"/>
      <c r="AM96" s="75"/>
      <c r="AO96" s="75"/>
    </row>
    <row r="97" spans="3:43" s="73" customFormat="1" ht="14.25" customHeight="1" x14ac:dyDescent="0.25">
      <c r="C97" s="57"/>
      <c r="D97" s="58"/>
      <c r="E97" s="59"/>
      <c r="F97" s="60"/>
      <c r="G97" s="59"/>
      <c r="H97" s="80"/>
      <c r="I97" s="62"/>
      <c r="J97" s="63" t="str">
        <f t="shared" si="13"/>
        <v/>
      </c>
      <c r="K97" s="64" t="str">
        <f t="shared" si="14"/>
        <v/>
      </c>
      <c r="L97" s="65"/>
      <c r="M97" s="66"/>
      <c r="N97" s="67"/>
      <c r="O97" s="68" t="str">
        <f t="shared" si="10"/>
        <v/>
      </c>
      <c r="P97" s="69" t="str">
        <f t="shared" si="15"/>
        <v/>
      </c>
      <c r="Q97" s="69" t="str">
        <f t="shared" si="16"/>
        <v/>
      </c>
      <c r="R97" s="70" t="str">
        <f t="shared" si="17"/>
        <v/>
      </c>
      <c r="S97" s="71" t="b">
        <f t="shared" si="11"/>
        <v>0</v>
      </c>
      <c r="T97" s="72" t="b">
        <f t="shared" si="12"/>
        <v>0</v>
      </c>
      <c r="U97" s="72"/>
      <c r="V97" s="72"/>
      <c r="W97" s="72" t="b">
        <f t="shared" si="9"/>
        <v>0</v>
      </c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100"/>
    </row>
    <row r="98" spans="3:43" s="73" customFormat="1" ht="14.25" customHeight="1" x14ac:dyDescent="0.25">
      <c r="C98" s="57"/>
      <c r="D98" s="58"/>
      <c r="E98" s="83"/>
      <c r="F98" s="84"/>
      <c r="G98" s="59"/>
      <c r="H98" s="80"/>
      <c r="I98" s="62"/>
      <c r="J98" s="63" t="str">
        <f t="shared" si="13"/>
        <v/>
      </c>
      <c r="K98" s="64" t="str">
        <f t="shared" si="14"/>
        <v/>
      </c>
      <c r="L98" s="65"/>
      <c r="M98" s="66"/>
      <c r="N98" s="67"/>
      <c r="O98" s="68" t="str">
        <f t="shared" si="10"/>
        <v/>
      </c>
      <c r="P98" s="69" t="str">
        <f t="shared" si="15"/>
        <v/>
      </c>
      <c r="Q98" s="69" t="str">
        <f t="shared" si="16"/>
        <v/>
      </c>
      <c r="R98" s="70" t="str">
        <f t="shared" si="17"/>
        <v/>
      </c>
      <c r="S98" s="71" t="b">
        <f t="shared" si="11"/>
        <v>0</v>
      </c>
      <c r="T98" s="72" t="b">
        <f t="shared" si="12"/>
        <v>0</v>
      </c>
      <c r="U98" s="72"/>
      <c r="V98" s="72"/>
      <c r="W98" s="72" t="b">
        <f t="shared" si="9"/>
        <v>0</v>
      </c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100"/>
      <c r="AK98" s="75"/>
    </row>
    <row r="99" spans="3:43" s="73" customFormat="1" ht="13.2" x14ac:dyDescent="0.25">
      <c r="C99" s="57"/>
      <c r="D99" s="58"/>
      <c r="E99" s="83"/>
      <c r="F99" s="84"/>
      <c r="G99" s="59"/>
      <c r="H99" s="80"/>
      <c r="I99" s="62"/>
      <c r="J99" s="63" t="str">
        <f t="shared" si="13"/>
        <v/>
      </c>
      <c r="K99" s="64" t="str">
        <f t="shared" si="14"/>
        <v/>
      </c>
      <c r="L99" s="65"/>
      <c r="M99" s="66"/>
      <c r="N99" s="67"/>
      <c r="O99" s="68" t="str">
        <f t="shared" si="10"/>
        <v/>
      </c>
      <c r="P99" s="69" t="str">
        <f t="shared" si="15"/>
        <v/>
      </c>
      <c r="Q99" s="69" t="str">
        <f t="shared" si="16"/>
        <v/>
      </c>
      <c r="R99" s="70" t="str">
        <f t="shared" si="17"/>
        <v/>
      </c>
      <c r="S99" s="71" t="b">
        <f t="shared" si="11"/>
        <v>0</v>
      </c>
      <c r="T99" s="72" t="b">
        <f t="shared" si="12"/>
        <v>0</v>
      </c>
      <c r="U99" s="72"/>
      <c r="V99" s="72"/>
      <c r="W99" s="72" t="b">
        <f t="shared" si="9"/>
        <v>0</v>
      </c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</row>
    <row r="100" spans="3:43" s="73" customFormat="1" ht="13.2" x14ac:dyDescent="0.25">
      <c r="C100" s="57"/>
      <c r="D100" s="58"/>
      <c r="E100" s="60"/>
      <c r="F100" s="60"/>
      <c r="G100" s="60"/>
      <c r="H100" s="102"/>
      <c r="I100" s="103"/>
      <c r="J100" s="63" t="str">
        <f t="shared" si="13"/>
        <v/>
      </c>
      <c r="K100" s="64" t="str">
        <f t="shared" si="14"/>
        <v/>
      </c>
      <c r="L100" s="65"/>
      <c r="M100" s="66"/>
      <c r="N100" s="67"/>
      <c r="O100" s="68" t="str">
        <f t="shared" si="10"/>
        <v/>
      </c>
      <c r="P100" s="69" t="str">
        <f t="shared" si="15"/>
        <v/>
      </c>
      <c r="Q100" s="69" t="str">
        <f t="shared" si="16"/>
        <v/>
      </c>
      <c r="R100" s="70" t="str">
        <f t="shared" si="17"/>
        <v/>
      </c>
      <c r="S100" s="71" t="b">
        <f t="shared" si="11"/>
        <v>0</v>
      </c>
      <c r="T100" s="72" t="b">
        <f t="shared" si="12"/>
        <v>0</v>
      </c>
      <c r="U100" s="72"/>
      <c r="V100" s="72"/>
      <c r="W100" s="72" t="b">
        <f t="shared" si="9"/>
        <v>0</v>
      </c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100"/>
      <c r="AQ100" s="100"/>
    </row>
    <row r="101" spans="3:43" s="100" customFormat="1" ht="15" customHeight="1" x14ac:dyDescent="0.25">
      <c r="C101" s="57"/>
      <c r="D101" s="104"/>
      <c r="E101" s="59"/>
      <c r="F101" s="60"/>
      <c r="G101" s="60"/>
      <c r="H101" s="102"/>
      <c r="I101" s="103"/>
      <c r="J101" s="63" t="str">
        <f t="shared" si="13"/>
        <v/>
      </c>
      <c r="K101" s="64" t="str">
        <f t="shared" si="14"/>
        <v/>
      </c>
      <c r="L101" s="65"/>
      <c r="M101" s="66"/>
      <c r="N101" s="67"/>
      <c r="O101" s="68" t="str">
        <f t="shared" si="10"/>
        <v/>
      </c>
      <c r="P101" s="69" t="str">
        <f t="shared" si="15"/>
        <v/>
      </c>
      <c r="Q101" s="69" t="str">
        <f t="shared" si="16"/>
        <v/>
      </c>
      <c r="R101" s="70" t="str">
        <f t="shared" si="17"/>
        <v/>
      </c>
      <c r="S101" s="71" t="b">
        <f t="shared" si="11"/>
        <v>0</v>
      </c>
      <c r="T101" s="72" t="b">
        <f t="shared" si="12"/>
        <v>0</v>
      </c>
      <c r="U101" s="72"/>
      <c r="V101" s="72"/>
      <c r="W101" s="72" t="b">
        <f t="shared" si="9"/>
        <v>0</v>
      </c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73"/>
      <c r="AK101" s="73"/>
      <c r="AM101" s="73"/>
      <c r="AO101" s="73"/>
      <c r="AQ101" s="73"/>
    </row>
    <row r="102" spans="3:43" s="73" customFormat="1" ht="14.25" customHeight="1" x14ac:dyDescent="0.25">
      <c r="C102" s="57"/>
      <c r="D102" s="58"/>
      <c r="E102" s="60"/>
      <c r="F102" s="60"/>
      <c r="G102" s="60"/>
      <c r="H102" s="106"/>
      <c r="I102" s="103"/>
      <c r="J102" s="63" t="str">
        <f t="shared" si="13"/>
        <v/>
      </c>
      <c r="K102" s="64" t="str">
        <f t="shared" si="14"/>
        <v/>
      </c>
      <c r="L102" s="65"/>
      <c r="M102" s="66"/>
      <c r="N102" s="67"/>
      <c r="O102" s="68" t="str">
        <f t="shared" si="10"/>
        <v/>
      </c>
      <c r="P102" s="69" t="str">
        <f t="shared" si="15"/>
        <v/>
      </c>
      <c r="Q102" s="69" t="str">
        <f t="shared" si="16"/>
        <v/>
      </c>
      <c r="R102" s="70" t="str">
        <f t="shared" si="17"/>
        <v/>
      </c>
      <c r="S102" s="71" t="b">
        <f t="shared" si="11"/>
        <v>0</v>
      </c>
      <c r="T102" s="72" t="b">
        <f t="shared" si="12"/>
        <v>0</v>
      </c>
      <c r="U102" s="72"/>
      <c r="V102" s="72"/>
      <c r="W102" s="72" t="b">
        <f t="shared" si="9"/>
        <v>0</v>
      </c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100"/>
      <c r="AM102" s="100"/>
      <c r="AO102" s="100"/>
      <c r="AQ102" s="100"/>
    </row>
    <row r="103" spans="3:43" s="100" customFormat="1" ht="13.2" x14ac:dyDescent="0.25">
      <c r="C103" s="57"/>
      <c r="D103" s="104"/>
      <c r="E103" s="59"/>
      <c r="F103" s="60"/>
      <c r="G103" s="60"/>
      <c r="H103" s="106"/>
      <c r="I103" s="103"/>
      <c r="J103" s="63" t="str">
        <f t="shared" si="13"/>
        <v/>
      </c>
      <c r="K103" s="64" t="str">
        <f t="shared" si="14"/>
        <v/>
      </c>
      <c r="L103" s="65"/>
      <c r="M103" s="66"/>
      <c r="N103" s="67"/>
      <c r="O103" s="68" t="str">
        <f t="shared" si="10"/>
        <v/>
      </c>
      <c r="P103" s="69" t="str">
        <f t="shared" si="15"/>
        <v/>
      </c>
      <c r="Q103" s="69" t="str">
        <f t="shared" si="16"/>
        <v/>
      </c>
      <c r="R103" s="70" t="str">
        <f t="shared" si="17"/>
        <v/>
      </c>
      <c r="S103" s="71" t="b">
        <f t="shared" si="11"/>
        <v>0</v>
      </c>
      <c r="T103" s="72" t="b">
        <f t="shared" si="12"/>
        <v>0</v>
      </c>
      <c r="U103" s="72"/>
      <c r="V103" s="72"/>
      <c r="W103" s="72" t="b">
        <f t="shared" si="9"/>
        <v>0</v>
      </c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73"/>
      <c r="AK103" s="73"/>
      <c r="AM103" s="73"/>
      <c r="AO103" s="73"/>
      <c r="AQ103" s="73"/>
    </row>
    <row r="104" spans="3:43" s="73" customFormat="1" ht="14.25" customHeight="1" x14ac:dyDescent="0.25">
      <c r="C104" s="57"/>
      <c r="D104" s="104"/>
      <c r="E104" s="59"/>
      <c r="F104" s="60"/>
      <c r="G104" s="60"/>
      <c r="H104" s="60"/>
      <c r="I104" s="62"/>
      <c r="J104" s="63" t="str">
        <f t="shared" si="13"/>
        <v/>
      </c>
      <c r="K104" s="64" t="str">
        <f t="shared" si="14"/>
        <v/>
      </c>
      <c r="L104" s="65"/>
      <c r="M104" s="66"/>
      <c r="N104" s="67"/>
      <c r="O104" s="68" t="str">
        <f t="shared" si="10"/>
        <v/>
      </c>
      <c r="P104" s="69" t="str">
        <f t="shared" si="15"/>
        <v/>
      </c>
      <c r="Q104" s="69" t="str">
        <f t="shared" si="16"/>
        <v/>
      </c>
      <c r="R104" s="70" t="str">
        <f t="shared" si="17"/>
        <v/>
      </c>
      <c r="S104" s="71" t="b">
        <f t="shared" si="11"/>
        <v>0</v>
      </c>
      <c r="T104" s="72" t="b">
        <f t="shared" si="12"/>
        <v>0</v>
      </c>
      <c r="U104" s="72"/>
      <c r="V104" s="72"/>
      <c r="W104" s="72" t="b">
        <f t="shared" si="9"/>
        <v>0</v>
      </c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K104" s="100"/>
      <c r="AM104" s="100"/>
      <c r="AO104" s="100"/>
      <c r="AQ104" s="100"/>
    </row>
    <row r="105" spans="3:43" s="100" customFormat="1" ht="15" customHeight="1" x14ac:dyDescent="0.25">
      <c r="C105" s="57"/>
      <c r="D105" s="104"/>
      <c r="E105" s="59"/>
      <c r="F105" s="60"/>
      <c r="G105" s="60"/>
      <c r="H105" s="92"/>
      <c r="I105" s="62"/>
      <c r="J105" s="63" t="str">
        <f t="shared" si="13"/>
        <v/>
      </c>
      <c r="K105" s="64" t="str">
        <f t="shared" si="14"/>
        <v/>
      </c>
      <c r="L105" s="65"/>
      <c r="M105" s="66"/>
      <c r="N105" s="67"/>
      <c r="O105" s="68" t="str">
        <f t="shared" si="10"/>
        <v/>
      </c>
      <c r="P105" s="69" t="str">
        <f t="shared" si="15"/>
        <v/>
      </c>
      <c r="Q105" s="69" t="str">
        <f t="shared" si="16"/>
        <v/>
      </c>
      <c r="R105" s="70" t="str">
        <f t="shared" si="17"/>
        <v/>
      </c>
      <c r="S105" s="71" t="b">
        <f t="shared" si="11"/>
        <v>0</v>
      </c>
      <c r="T105" s="72" t="b">
        <f t="shared" si="12"/>
        <v>0</v>
      </c>
      <c r="U105" s="72"/>
      <c r="V105" s="72"/>
      <c r="W105" s="72" t="b">
        <f t="shared" si="9"/>
        <v>0</v>
      </c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73"/>
      <c r="AK105" s="73"/>
      <c r="AM105" s="73"/>
      <c r="AO105" s="73"/>
    </row>
    <row r="106" spans="3:43" s="100" customFormat="1" ht="13.2" x14ac:dyDescent="0.25">
      <c r="C106" s="57"/>
      <c r="D106" s="58"/>
      <c r="E106" s="60"/>
      <c r="F106" s="60"/>
      <c r="G106" s="60"/>
      <c r="H106" s="60"/>
      <c r="I106" s="62"/>
      <c r="J106" s="63" t="str">
        <f t="shared" si="13"/>
        <v/>
      </c>
      <c r="K106" s="64" t="str">
        <f t="shared" si="14"/>
        <v/>
      </c>
      <c r="L106" s="65"/>
      <c r="M106" s="66"/>
      <c r="N106" s="67"/>
      <c r="O106" s="68" t="str">
        <f t="shared" si="10"/>
        <v/>
      </c>
      <c r="P106" s="69" t="str">
        <f t="shared" si="15"/>
        <v/>
      </c>
      <c r="Q106" s="69" t="str">
        <f t="shared" si="16"/>
        <v/>
      </c>
      <c r="R106" s="70" t="str">
        <f t="shared" si="17"/>
        <v/>
      </c>
      <c r="S106" s="71" t="b">
        <f t="shared" si="11"/>
        <v>0</v>
      </c>
      <c r="T106" s="72" t="b">
        <f t="shared" si="12"/>
        <v>0</v>
      </c>
      <c r="U106" s="72"/>
      <c r="V106" s="72"/>
      <c r="W106" s="72" t="b">
        <f t="shared" si="9"/>
        <v>0</v>
      </c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73"/>
    </row>
    <row r="107" spans="3:43" s="100" customFormat="1" ht="15" customHeight="1" x14ac:dyDescent="0.25">
      <c r="C107" s="57"/>
      <c r="D107" s="104"/>
      <c r="E107" s="59"/>
      <c r="F107" s="60"/>
      <c r="G107" s="60"/>
      <c r="H107" s="92"/>
      <c r="I107" s="62"/>
      <c r="J107" s="63" t="str">
        <f t="shared" si="13"/>
        <v/>
      </c>
      <c r="K107" s="64" t="str">
        <f t="shared" si="14"/>
        <v/>
      </c>
      <c r="L107" s="65"/>
      <c r="M107" s="66"/>
      <c r="N107" s="67"/>
      <c r="O107" s="68" t="str">
        <f t="shared" si="10"/>
        <v/>
      </c>
      <c r="P107" s="69" t="str">
        <f t="shared" si="15"/>
        <v/>
      </c>
      <c r="Q107" s="69" t="str">
        <f t="shared" si="16"/>
        <v/>
      </c>
      <c r="R107" s="107" t="str">
        <f t="shared" si="17"/>
        <v/>
      </c>
      <c r="S107" s="71" t="b">
        <f t="shared" si="11"/>
        <v>0</v>
      </c>
      <c r="T107" s="72" t="b">
        <f t="shared" si="12"/>
        <v>0</v>
      </c>
      <c r="U107" s="72"/>
      <c r="V107" s="72"/>
      <c r="W107" s="72" t="b">
        <f t="shared" si="9"/>
        <v>0</v>
      </c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K107" s="73"/>
      <c r="AQ107" s="73"/>
    </row>
    <row r="108" spans="3:43" s="73" customFormat="1" ht="13.2" x14ac:dyDescent="0.25">
      <c r="C108" s="57"/>
      <c r="D108" s="58"/>
      <c r="E108" s="59"/>
      <c r="F108" s="60"/>
      <c r="G108" s="60"/>
      <c r="H108" s="60"/>
      <c r="I108" s="62"/>
      <c r="J108" s="63" t="str">
        <f t="shared" si="13"/>
        <v/>
      </c>
      <c r="K108" s="64" t="str">
        <f t="shared" si="14"/>
        <v/>
      </c>
      <c r="L108" s="65"/>
      <c r="M108" s="89"/>
      <c r="N108" s="67"/>
      <c r="O108" s="68" t="str">
        <f t="shared" si="10"/>
        <v/>
      </c>
      <c r="P108" s="69" t="str">
        <f t="shared" si="15"/>
        <v/>
      </c>
      <c r="Q108" s="69" t="str">
        <f t="shared" si="16"/>
        <v/>
      </c>
      <c r="R108" s="70" t="str">
        <f t="shared" si="17"/>
        <v/>
      </c>
      <c r="S108" s="71" t="b">
        <f t="shared" si="11"/>
        <v>0</v>
      </c>
      <c r="T108" s="72" t="b">
        <f t="shared" si="12"/>
        <v>0</v>
      </c>
      <c r="U108" s="72"/>
      <c r="V108" s="72"/>
      <c r="W108" s="72" t="b">
        <f t="shared" si="9"/>
        <v>0</v>
      </c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100"/>
      <c r="AK108" s="100"/>
      <c r="AM108" s="100"/>
      <c r="AO108" s="100"/>
      <c r="AQ108" s="100"/>
    </row>
    <row r="109" spans="3:43" s="100" customFormat="1" ht="15" customHeight="1" x14ac:dyDescent="0.25">
      <c r="C109" s="57"/>
      <c r="D109" s="58"/>
      <c r="E109" s="59"/>
      <c r="F109" s="60"/>
      <c r="G109" s="60"/>
      <c r="H109" s="92"/>
      <c r="I109" s="62"/>
      <c r="J109" s="63" t="str">
        <f t="shared" si="13"/>
        <v/>
      </c>
      <c r="K109" s="64" t="str">
        <f t="shared" si="14"/>
        <v/>
      </c>
      <c r="L109" s="65"/>
      <c r="M109" s="66"/>
      <c r="N109" s="67"/>
      <c r="O109" s="68" t="str">
        <f t="shared" si="10"/>
        <v/>
      </c>
      <c r="P109" s="69" t="str">
        <f t="shared" si="15"/>
        <v/>
      </c>
      <c r="Q109" s="69" t="str">
        <f t="shared" si="16"/>
        <v/>
      </c>
      <c r="R109" s="107" t="str">
        <f t="shared" si="17"/>
        <v/>
      </c>
      <c r="S109" s="71" t="b">
        <f t="shared" si="11"/>
        <v>0</v>
      </c>
      <c r="T109" s="72" t="b">
        <f t="shared" si="12"/>
        <v>0</v>
      </c>
      <c r="U109" s="72"/>
      <c r="V109" s="72"/>
      <c r="W109" s="72" t="b">
        <f t="shared" si="9"/>
        <v>0</v>
      </c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73"/>
      <c r="AM109" s="73"/>
      <c r="AO109" s="73"/>
      <c r="AQ109" s="73"/>
    </row>
    <row r="110" spans="3:43" s="73" customFormat="1" ht="13.2" x14ac:dyDescent="0.25">
      <c r="C110" s="57"/>
      <c r="D110" s="58"/>
      <c r="E110" s="60"/>
      <c r="F110" s="60"/>
      <c r="G110" s="60"/>
      <c r="H110" s="92"/>
      <c r="I110" s="62"/>
      <c r="J110" s="63" t="str">
        <f t="shared" si="13"/>
        <v/>
      </c>
      <c r="K110" s="64" t="str">
        <f t="shared" si="14"/>
        <v/>
      </c>
      <c r="L110" s="65"/>
      <c r="M110" s="66"/>
      <c r="N110" s="67"/>
      <c r="O110" s="68" t="str">
        <f t="shared" si="10"/>
        <v/>
      </c>
      <c r="P110" s="69" t="str">
        <f t="shared" si="15"/>
        <v/>
      </c>
      <c r="Q110" s="69" t="str">
        <f t="shared" si="16"/>
        <v/>
      </c>
      <c r="R110" s="70" t="str">
        <f t="shared" si="17"/>
        <v/>
      </c>
      <c r="S110" s="71" t="b">
        <f t="shared" si="11"/>
        <v>0</v>
      </c>
      <c r="T110" s="72" t="b">
        <f t="shared" si="12"/>
        <v>0</v>
      </c>
      <c r="U110" s="72"/>
      <c r="V110" s="72"/>
      <c r="W110" s="72" t="b">
        <f t="shared" si="9"/>
        <v>0</v>
      </c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K110" s="100"/>
      <c r="AM110" s="100"/>
      <c r="AO110" s="100"/>
      <c r="AQ110" s="100"/>
    </row>
    <row r="111" spans="3:43" s="100" customFormat="1" ht="13.2" x14ac:dyDescent="0.25">
      <c r="C111" s="57"/>
      <c r="D111" s="58"/>
      <c r="E111" s="59"/>
      <c r="F111" s="60"/>
      <c r="G111" s="59"/>
      <c r="H111" s="80"/>
      <c r="I111" s="62"/>
      <c r="J111" s="63" t="str">
        <f t="shared" si="13"/>
        <v/>
      </c>
      <c r="K111" s="64" t="str">
        <f t="shared" si="14"/>
        <v/>
      </c>
      <c r="L111" s="65"/>
      <c r="M111" s="66"/>
      <c r="N111" s="67"/>
      <c r="O111" s="68" t="str">
        <f t="shared" si="10"/>
        <v/>
      </c>
      <c r="P111" s="69" t="str">
        <f t="shared" si="15"/>
        <v/>
      </c>
      <c r="Q111" s="69" t="str">
        <f t="shared" si="16"/>
        <v/>
      </c>
      <c r="R111" s="70" t="str">
        <f t="shared" si="17"/>
        <v/>
      </c>
      <c r="S111" s="71" t="b">
        <f t="shared" si="11"/>
        <v>0</v>
      </c>
      <c r="T111" s="72" t="b">
        <f t="shared" si="12"/>
        <v>0</v>
      </c>
      <c r="U111" s="72"/>
      <c r="V111" s="72"/>
      <c r="W111" s="72" t="b">
        <f t="shared" si="9"/>
        <v>0</v>
      </c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73"/>
      <c r="AK111" s="73"/>
      <c r="AM111" s="73"/>
      <c r="AO111" s="73"/>
      <c r="AQ111" s="73"/>
    </row>
    <row r="112" spans="3:43" s="73" customFormat="1" ht="14.25" customHeight="1" x14ac:dyDescent="0.25">
      <c r="C112" s="57"/>
      <c r="D112" s="58"/>
      <c r="E112" s="59"/>
      <c r="F112" s="60"/>
      <c r="G112" s="60"/>
      <c r="H112" s="92"/>
      <c r="I112" s="62"/>
      <c r="J112" s="63" t="str">
        <f t="shared" si="13"/>
        <v/>
      </c>
      <c r="K112" s="64" t="str">
        <f t="shared" si="14"/>
        <v/>
      </c>
      <c r="L112" s="65"/>
      <c r="M112" s="66"/>
      <c r="N112" s="67"/>
      <c r="O112" s="68" t="str">
        <f t="shared" si="10"/>
        <v/>
      </c>
      <c r="P112" s="69" t="str">
        <f t="shared" si="15"/>
        <v/>
      </c>
      <c r="Q112" s="69" t="str">
        <f t="shared" si="16"/>
        <v/>
      </c>
      <c r="R112" s="70" t="str">
        <f t="shared" si="17"/>
        <v/>
      </c>
      <c r="S112" s="71" t="b">
        <f t="shared" si="11"/>
        <v>0</v>
      </c>
      <c r="T112" s="72" t="b">
        <f t="shared" si="12"/>
        <v>0</v>
      </c>
      <c r="U112" s="72"/>
      <c r="V112" s="72"/>
      <c r="W112" s="72" t="b">
        <f t="shared" si="9"/>
        <v>0</v>
      </c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K112" s="100"/>
      <c r="AM112" s="100"/>
      <c r="AO112" s="100"/>
    </row>
    <row r="113" spans="2:43" s="73" customFormat="1" ht="13.2" x14ac:dyDescent="0.25">
      <c r="C113" s="57"/>
      <c r="D113" s="104"/>
      <c r="E113" s="60"/>
      <c r="F113" s="60"/>
      <c r="G113" s="60"/>
      <c r="H113" s="83"/>
      <c r="I113" s="62"/>
      <c r="J113" s="63" t="str">
        <f t="shared" si="13"/>
        <v/>
      </c>
      <c r="K113" s="64" t="str">
        <f t="shared" si="14"/>
        <v/>
      </c>
      <c r="L113" s="65"/>
      <c r="M113" s="66"/>
      <c r="N113" s="67"/>
      <c r="O113" s="68" t="str">
        <f t="shared" si="10"/>
        <v/>
      </c>
      <c r="P113" s="69" t="str">
        <f t="shared" si="15"/>
        <v/>
      </c>
      <c r="Q113" s="69" t="str">
        <f t="shared" si="16"/>
        <v/>
      </c>
      <c r="R113" s="70" t="str">
        <f t="shared" si="17"/>
        <v/>
      </c>
      <c r="S113" s="71" t="b">
        <f t="shared" si="11"/>
        <v>0</v>
      </c>
      <c r="T113" s="72" t="b">
        <f t="shared" si="12"/>
        <v>0</v>
      </c>
      <c r="U113" s="72"/>
      <c r="V113" s="72"/>
      <c r="W113" s="72" t="b">
        <f t="shared" si="9"/>
        <v>0</v>
      </c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</row>
    <row r="114" spans="2:43" s="73" customFormat="1" ht="14.25" customHeight="1" x14ac:dyDescent="0.25">
      <c r="C114" s="57"/>
      <c r="D114" s="104"/>
      <c r="E114" s="60"/>
      <c r="F114" s="60"/>
      <c r="G114" s="60"/>
      <c r="H114" s="92"/>
      <c r="I114" s="62"/>
      <c r="J114" s="63" t="str">
        <f t="shared" si="13"/>
        <v/>
      </c>
      <c r="K114" s="64" t="str">
        <f t="shared" si="14"/>
        <v/>
      </c>
      <c r="L114" s="65"/>
      <c r="M114" s="89"/>
      <c r="N114" s="67"/>
      <c r="O114" s="68" t="str">
        <f t="shared" si="10"/>
        <v/>
      </c>
      <c r="P114" s="69" t="str">
        <f t="shared" si="15"/>
        <v/>
      </c>
      <c r="Q114" s="69" t="str">
        <f t="shared" si="16"/>
        <v/>
      </c>
      <c r="R114" s="70" t="str">
        <f t="shared" si="17"/>
        <v/>
      </c>
      <c r="S114" s="71" t="b">
        <f t="shared" si="11"/>
        <v>0</v>
      </c>
      <c r="T114" s="72" t="b">
        <f t="shared" si="12"/>
        <v>0</v>
      </c>
      <c r="U114" s="72"/>
      <c r="V114" s="72"/>
      <c r="W114" s="72" t="b">
        <f t="shared" si="9"/>
        <v>0</v>
      </c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K114" s="100"/>
    </row>
    <row r="115" spans="2:43" s="73" customFormat="1" ht="13.2" x14ac:dyDescent="0.25">
      <c r="C115" s="57"/>
      <c r="D115" s="104"/>
      <c r="E115" s="59"/>
      <c r="F115" s="60"/>
      <c r="G115" s="60"/>
      <c r="H115" s="92"/>
      <c r="I115" s="62"/>
      <c r="J115" s="63" t="str">
        <f t="shared" si="13"/>
        <v/>
      </c>
      <c r="K115" s="64" t="str">
        <f t="shared" si="14"/>
        <v/>
      </c>
      <c r="L115" s="65"/>
      <c r="M115" s="66"/>
      <c r="N115" s="67"/>
      <c r="O115" s="68" t="str">
        <f t="shared" si="10"/>
        <v/>
      </c>
      <c r="P115" s="69" t="str">
        <f t="shared" si="15"/>
        <v/>
      </c>
      <c r="Q115" s="69" t="str">
        <f t="shared" si="16"/>
        <v/>
      </c>
      <c r="R115" s="107" t="str">
        <f t="shared" si="17"/>
        <v/>
      </c>
      <c r="S115" s="71" t="b">
        <f t="shared" si="11"/>
        <v>0</v>
      </c>
      <c r="T115" s="72" t="b">
        <f t="shared" si="12"/>
        <v>0</v>
      </c>
      <c r="U115" s="72"/>
      <c r="V115" s="72"/>
      <c r="W115" s="72" t="b">
        <f t="shared" si="9"/>
        <v>0</v>
      </c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Q115" s="100"/>
    </row>
    <row r="116" spans="2:43" s="100" customFormat="1" ht="13.2" x14ac:dyDescent="0.25">
      <c r="C116" s="57"/>
      <c r="D116" s="104"/>
      <c r="E116" s="59"/>
      <c r="F116" s="60"/>
      <c r="G116" s="60"/>
      <c r="H116" s="92"/>
      <c r="I116" s="62"/>
      <c r="J116" s="63" t="str">
        <f t="shared" si="13"/>
        <v/>
      </c>
      <c r="K116" s="64" t="str">
        <f t="shared" si="14"/>
        <v/>
      </c>
      <c r="L116" s="65"/>
      <c r="M116" s="66"/>
      <c r="N116" s="67"/>
      <c r="O116" s="68" t="str">
        <f t="shared" si="10"/>
        <v/>
      </c>
      <c r="P116" s="69" t="str">
        <f t="shared" si="15"/>
        <v/>
      </c>
      <c r="Q116" s="69" t="str">
        <f t="shared" si="16"/>
        <v/>
      </c>
      <c r="R116" s="107" t="str">
        <f t="shared" si="17"/>
        <v/>
      </c>
      <c r="S116" s="71" t="b">
        <f t="shared" si="11"/>
        <v>0</v>
      </c>
      <c r="T116" s="72" t="b">
        <f t="shared" si="12"/>
        <v>0</v>
      </c>
      <c r="U116" s="72"/>
      <c r="V116" s="72"/>
      <c r="W116" s="72" t="b">
        <f t="shared" si="9"/>
        <v>0</v>
      </c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73"/>
      <c r="AK116" s="73"/>
      <c r="AM116" s="73"/>
      <c r="AO116" s="73"/>
    </row>
    <row r="117" spans="2:43" s="100" customFormat="1" ht="15" customHeight="1" x14ac:dyDescent="0.25">
      <c r="C117" s="57"/>
      <c r="D117" s="104"/>
      <c r="E117" s="60"/>
      <c r="F117" s="60"/>
      <c r="G117" s="60"/>
      <c r="H117" s="60"/>
      <c r="I117" s="62"/>
      <c r="J117" s="63" t="str">
        <f t="shared" si="13"/>
        <v/>
      </c>
      <c r="K117" s="64" t="str">
        <f t="shared" si="14"/>
        <v/>
      </c>
      <c r="L117" s="65"/>
      <c r="M117" s="66"/>
      <c r="N117" s="67"/>
      <c r="O117" s="68" t="str">
        <f t="shared" si="10"/>
        <v/>
      </c>
      <c r="P117" s="69" t="str">
        <f t="shared" si="15"/>
        <v/>
      </c>
      <c r="Q117" s="69" t="str">
        <f t="shared" si="16"/>
        <v/>
      </c>
      <c r="R117" s="70" t="str">
        <f t="shared" si="17"/>
        <v/>
      </c>
      <c r="S117" s="71" t="b">
        <f t="shared" si="11"/>
        <v>0</v>
      </c>
      <c r="T117" s="72" t="b">
        <f t="shared" si="12"/>
        <v>0</v>
      </c>
      <c r="U117" s="72"/>
      <c r="V117" s="72"/>
      <c r="W117" s="72" t="b">
        <f t="shared" si="9"/>
        <v>0</v>
      </c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73"/>
      <c r="AK117" s="73"/>
      <c r="AQ117" s="73"/>
    </row>
    <row r="118" spans="2:43" s="73" customFormat="1" ht="14.25" customHeight="1" x14ac:dyDescent="0.25">
      <c r="C118" s="57"/>
      <c r="D118" s="58"/>
      <c r="E118" s="59"/>
      <c r="F118" s="60"/>
      <c r="G118" s="60"/>
      <c r="H118" s="83"/>
      <c r="I118" s="62"/>
      <c r="J118" s="63" t="str">
        <f t="shared" si="13"/>
        <v/>
      </c>
      <c r="K118" s="64" t="str">
        <f t="shared" si="14"/>
        <v/>
      </c>
      <c r="L118" s="65"/>
      <c r="M118" s="66"/>
      <c r="N118" s="67"/>
      <c r="O118" s="68" t="str">
        <f t="shared" si="10"/>
        <v/>
      </c>
      <c r="P118" s="69" t="str">
        <f t="shared" si="15"/>
        <v/>
      </c>
      <c r="Q118" s="69" t="str">
        <f t="shared" si="16"/>
        <v/>
      </c>
      <c r="R118" s="70" t="str">
        <f t="shared" si="17"/>
        <v/>
      </c>
      <c r="S118" s="71" t="b">
        <f t="shared" si="11"/>
        <v>0</v>
      </c>
      <c r="T118" s="72" t="b">
        <f t="shared" si="12"/>
        <v>0</v>
      </c>
      <c r="U118" s="72"/>
      <c r="V118" s="72"/>
      <c r="W118" s="72" t="b">
        <f t="shared" si="9"/>
        <v>0</v>
      </c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M118" s="100"/>
      <c r="AO118" s="100"/>
    </row>
    <row r="119" spans="2:43" s="73" customFormat="1" ht="13.2" x14ac:dyDescent="0.25">
      <c r="C119" s="57"/>
      <c r="D119" s="104"/>
      <c r="E119" s="59"/>
      <c r="F119" s="60"/>
      <c r="G119" s="60"/>
      <c r="H119" s="60"/>
      <c r="I119" s="62"/>
      <c r="J119" s="63" t="str">
        <f t="shared" si="13"/>
        <v/>
      </c>
      <c r="K119" s="64" t="str">
        <f t="shared" si="14"/>
        <v/>
      </c>
      <c r="L119" s="65"/>
      <c r="M119" s="66"/>
      <c r="N119" s="67"/>
      <c r="O119" s="68" t="str">
        <f t="shared" si="10"/>
        <v/>
      </c>
      <c r="P119" s="69" t="str">
        <f t="shared" si="15"/>
        <v/>
      </c>
      <c r="Q119" s="69" t="str">
        <f t="shared" si="16"/>
        <v/>
      </c>
      <c r="R119" s="70" t="str">
        <f t="shared" si="17"/>
        <v/>
      </c>
      <c r="S119" s="71" t="b">
        <f t="shared" si="11"/>
        <v>0</v>
      </c>
      <c r="T119" s="72" t="b">
        <f t="shared" si="12"/>
        <v>0</v>
      </c>
      <c r="U119" s="72"/>
      <c r="V119" s="72"/>
      <c r="W119" s="72" t="b">
        <f t="shared" ref="W119:W182" si="18">T119</f>
        <v>0</v>
      </c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K119" s="100"/>
    </row>
    <row r="120" spans="2:43" s="73" customFormat="1" ht="13.2" x14ac:dyDescent="0.25">
      <c r="C120" s="57"/>
      <c r="D120" s="104"/>
      <c r="E120" s="59"/>
      <c r="F120" s="60"/>
      <c r="G120" s="60"/>
      <c r="H120" s="60"/>
      <c r="I120" s="62"/>
      <c r="J120" s="63" t="str">
        <f t="shared" si="13"/>
        <v/>
      </c>
      <c r="K120" s="64" t="str">
        <f t="shared" si="14"/>
        <v/>
      </c>
      <c r="L120" s="65"/>
      <c r="M120" s="66"/>
      <c r="N120" s="67"/>
      <c r="O120" s="68" t="str">
        <f t="shared" si="10"/>
        <v/>
      </c>
      <c r="P120" s="69" t="str">
        <f t="shared" si="15"/>
        <v/>
      </c>
      <c r="Q120" s="69" t="str">
        <f t="shared" si="16"/>
        <v/>
      </c>
      <c r="R120" s="70" t="str">
        <f t="shared" si="17"/>
        <v/>
      </c>
      <c r="S120" s="71" t="b">
        <f t="shared" si="11"/>
        <v>0</v>
      </c>
      <c r="T120" s="72" t="b">
        <f t="shared" si="12"/>
        <v>0</v>
      </c>
      <c r="U120" s="72"/>
      <c r="V120" s="72"/>
      <c r="W120" s="72" t="b">
        <f t="shared" si="18"/>
        <v>0</v>
      </c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100"/>
      <c r="AK120" s="100"/>
    </row>
    <row r="121" spans="2:43" s="73" customFormat="1" ht="13.2" x14ac:dyDescent="0.25">
      <c r="C121" s="57"/>
      <c r="D121" s="108"/>
      <c r="E121" s="60"/>
      <c r="F121" s="60"/>
      <c r="G121" s="60"/>
      <c r="H121" s="92"/>
      <c r="I121" s="62"/>
      <c r="J121" s="63" t="str">
        <f t="shared" si="13"/>
        <v/>
      </c>
      <c r="K121" s="64" t="str">
        <f t="shared" si="14"/>
        <v/>
      </c>
      <c r="L121" s="65"/>
      <c r="M121" s="66"/>
      <c r="N121" s="67"/>
      <c r="O121" s="68" t="str">
        <f t="shared" si="10"/>
        <v/>
      </c>
      <c r="P121" s="69" t="str">
        <f t="shared" si="15"/>
        <v/>
      </c>
      <c r="Q121" s="69" t="str">
        <f t="shared" si="16"/>
        <v/>
      </c>
      <c r="R121" s="70" t="str">
        <f t="shared" si="17"/>
        <v/>
      </c>
      <c r="S121" s="71" t="b">
        <f t="shared" si="11"/>
        <v>0</v>
      </c>
      <c r="T121" s="72" t="b">
        <f t="shared" si="12"/>
        <v>0</v>
      </c>
      <c r="U121" s="72"/>
      <c r="V121" s="72"/>
      <c r="W121" s="72" t="b">
        <f t="shared" si="18"/>
        <v>0</v>
      </c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</row>
    <row r="122" spans="2:43" s="73" customFormat="1" ht="13.2" x14ac:dyDescent="0.25">
      <c r="C122" s="57"/>
      <c r="D122" s="108"/>
      <c r="E122" s="60"/>
      <c r="F122" s="60"/>
      <c r="G122" s="60"/>
      <c r="H122" s="92"/>
      <c r="I122" s="62"/>
      <c r="J122" s="63" t="str">
        <f t="shared" si="13"/>
        <v/>
      </c>
      <c r="K122" s="64" t="str">
        <f t="shared" si="14"/>
        <v/>
      </c>
      <c r="L122" s="65"/>
      <c r="M122" s="66"/>
      <c r="N122" s="67"/>
      <c r="O122" s="68" t="str">
        <f t="shared" si="10"/>
        <v/>
      </c>
      <c r="P122" s="69" t="str">
        <f t="shared" si="15"/>
        <v/>
      </c>
      <c r="Q122" s="69" t="str">
        <f t="shared" si="16"/>
        <v/>
      </c>
      <c r="R122" s="70" t="str">
        <f t="shared" si="17"/>
        <v/>
      </c>
      <c r="S122" s="71" t="b">
        <f t="shared" si="11"/>
        <v>0</v>
      </c>
      <c r="T122" s="72" t="b">
        <f t="shared" si="12"/>
        <v>0</v>
      </c>
      <c r="U122" s="72"/>
      <c r="V122" s="72"/>
      <c r="W122" s="72" t="b">
        <f t="shared" si="18"/>
        <v>0</v>
      </c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81"/>
    </row>
    <row r="123" spans="2:43" s="73" customFormat="1" ht="13.2" x14ac:dyDescent="0.25">
      <c r="C123" s="57"/>
      <c r="D123" s="108"/>
      <c r="E123" s="76"/>
      <c r="F123" s="109"/>
      <c r="G123" s="83"/>
      <c r="H123" s="83"/>
      <c r="I123" s="62"/>
      <c r="J123" s="63" t="str">
        <f t="shared" si="13"/>
        <v/>
      </c>
      <c r="K123" s="64" t="str">
        <f t="shared" si="14"/>
        <v/>
      </c>
      <c r="L123" s="65"/>
      <c r="M123" s="66"/>
      <c r="N123" s="67"/>
      <c r="O123" s="68" t="str">
        <f t="shared" si="10"/>
        <v/>
      </c>
      <c r="P123" s="69" t="str">
        <f t="shared" si="15"/>
        <v/>
      </c>
      <c r="Q123" s="69" t="str">
        <f t="shared" si="16"/>
        <v/>
      </c>
      <c r="R123" s="70" t="str">
        <f t="shared" si="17"/>
        <v/>
      </c>
      <c r="S123" s="71" t="b">
        <f t="shared" si="11"/>
        <v>0</v>
      </c>
      <c r="T123" s="72" t="b">
        <f t="shared" si="12"/>
        <v>0</v>
      </c>
      <c r="U123" s="72"/>
      <c r="V123" s="72"/>
      <c r="W123" s="72" t="b">
        <f t="shared" si="18"/>
        <v>0</v>
      </c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81"/>
    </row>
    <row r="124" spans="2:43" s="73" customFormat="1" ht="13.2" x14ac:dyDescent="0.25">
      <c r="C124" s="57"/>
      <c r="D124" s="108"/>
      <c r="E124" s="60"/>
      <c r="F124" s="60"/>
      <c r="G124" s="60"/>
      <c r="H124" s="92"/>
      <c r="I124" s="62"/>
      <c r="J124" s="63" t="str">
        <f t="shared" si="13"/>
        <v/>
      </c>
      <c r="K124" s="64" t="str">
        <f t="shared" si="14"/>
        <v/>
      </c>
      <c r="L124" s="65"/>
      <c r="M124" s="66"/>
      <c r="N124" s="67"/>
      <c r="O124" s="68" t="str">
        <f t="shared" si="10"/>
        <v/>
      </c>
      <c r="P124" s="69" t="str">
        <f t="shared" si="15"/>
        <v/>
      </c>
      <c r="Q124" s="69" t="str">
        <f t="shared" si="16"/>
        <v/>
      </c>
      <c r="R124" s="70" t="str">
        <f t="shared" si="17"/>
        <v/>
      </c>
      <c r="S124" s="71" t="b">
        <f t="shared" si="11"/>
        <v>0</v>
      </c>
      <c r="T124" s="72" t="b">
        <f t="shared" si="12"/>
        <v>0</v>
      </c>
      <c r="U124" s="72"/>
      <c r="V124" s="72"/>
      <c r="W124" s="72" t="b">
        <f t="shared" si="18"/>
        <v>0</v>
      </c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81"/>
    </row>
    <row r="125" spans="2:43" s="73" customFormat="1" ht="13.2" x14ac:dyDescent="0.25">
      <c r="B125" s="110"/>
      <c r="C125" s="57"/>
      <c r="D125" s="108"/>
      <c r="E125" s="76"/>
      <c r="F125" s="109"/>
      <c r="G125" s="83"/>
      <c r="H125" s="83"/>
      <c r="I125" s="62"/>
      <c r="J125" s="63" t="str">
        <f t="shared" si="13"/>
        <v/>
      </c>
      <c r="K125" s="64" t="str">
        <f t="shared" si="14"/>
        <v/>
      </c>
      <c r="L125" s="65"/>
      <c r="M125" s="66"/>
      <c r="N125" s="67"/>
      <c r="O125" s="68" t="str">
        <f t="shared" si="10"/>
        <v/>
      </c>
      <c r="P125" s="69" t="str">
        <f t="shared" si="15"/>
        <v/>
      </c>
      <c r="Q125" s="69" t="str">
        <f t="shared" si="16"/>
        <v/>
      </c>
      <c r="R125" s="70" t="str">
        <f t="shared" si="17"/>
        <v/>
      </c>
      <c r="S125" s="71" t="b">
        <f t="shared" si="11"/>
        <v>0</v>
      </c>
      <c r="T125" s="72" t="b">
        <f t="shared" si="12"/>
        <v>0</v>
      </c>
      <c r="U125" s="72"/>
      <c r="V125" s="72"/>
      <c r="W125" s="72" t="b">
        <f t="shared" si="18"/>
        <v>0</v>
      </c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111"/>
      <c r="AK125" s="81"/>
    </row>
    <row r="126" spans="2:43" s="73" customFormat="1" ht="13.2" x14ac:dyDescent="0.25">
      <c r="C126" s="57"/>
      <c r="D126" s="108"/>
      <c r="E126" s="60"/>
      <c r="F126" s="60"/>
      <c r="G126" s="83"/>
      <c r="H126" s="92"/>
      <c r="I126" s="62"/>
      <c r="J126" s="63" t="str">
        <f t="shared" si="13"/>
        <v/>
      </c>
      <c r="K126" s="64" t="str">
        <f t="shared" si="14"/>
        <v/>
      </c>
      <c r="L126" s="65"/>
      <c r="M126" s="66"/>
      <c r="N126" s="67"/>
      <c r="O126" s="68" t="str">
        <f t="shared" si="10"/>
        <v/>
      </c>
      <c r="P126" s="69" t="str">
        <f t="shared" si="15"/>
        <v/>
      </c>
      <c r="Q126" s="69" t="str">
        <f t="shared" si="16"/>
        <v/>
      </c>
      <c r="R126" s="70" t="str">
        <f t="shared" si="17"/>
        <v/>
      </c>
      <c r="S126" s="71" t="b">
        <f t="shared" si="11"/>
        <v>0</v>
      </c>
      <c r="T126" s="72" t="b">
        <f t="shared" si="12"/>
        <v>0</v>
      </c>
      <c r="U126" s="72"/>
      <c r="V126" s="72"/>
      <c r="W126" s="72" t="b">
        <f t="shared" si="18"/>
        <v>0</v>
      </c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K126" s="81"/>
    </row>
    <row r="127" spans="2:43" s="73" customFormat="1" ht="13.2" x14ac:dyDescent="0.25">
      <c r="C127" s="57"/>
      <c r="D127" s="58"/>
      <c r="E127" s="60"/>
      <c r="F127" s="60"/>
      <c r="G127" s="60"/>
      <c r="H127" s="87"/>
      <c r="I127" s="62"/>
      <c r="J127" s="63" t="str">
        <f t="shared" si="13"/>
        <v/>
      </c>
      <c r="K127" s="64" t="str">
        <f t="shared" si="14"/>
        <v/>
      </c>
      <c r="L127" s="65"/>
      <c r="M127" s="66"/>
      <c r="N127" s="67"/>
      <c r="O127" s="68" t="str">
        <f t="shared" si="10"/>
        <v/>
      </c>
      <c r="P127" s="69" t="str">
        <f t="shared" si="15"/>
        <v/>
      </c>
      <c r="Q127" s="69" t="str">
        <f t="shared" si="16"/>
        <v/>
      </c>
      <c r="R127" s="70" t="str">
        <f t="shared" si="17"/>
        <v/>
      </c>
      <c r="S127" s="71" t="b">
        <f t="shared" si="11"/>
        <v>0</v>
      </c>
      <c r="T127" s="72" t="b">
        <f t="shared" si="12"/>
        <v>0</v>
      </c>
      <c r="U127" s="72"/>
      <c r="V127" s="72"/>
      <c r="W127" s="72" t="b">
        <f t="shared" si="18"/>
        <v>0</v>
      </c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K127" s="81"/>
      <c r="AQ127" s="81"/>
    </row>
    <row r="128" spans="2:43" s="81" customFormat="1" ht="13.2" x14ac:dyDescent="0.25">
      <c r="C128" s="57"/>
      <c r="D128" s="104"/>
      <c r="E128" s="60"/>
      <c r="F128" s="60"/>
      <c r="G128" s="60"/>
      <c r="H128" s="92"/>
      <c r="I128" s="62"/>
      <c r="J128" s="63" t="str">
        <f t="shared" si="13"/>
        <v/>
      </c>
      <c r="K128" s="64" t="str">
        <f t="shared" si="14"/>
        <v/>
      </c>
      <c r="L128" s="65"/>
      <c r="M128" s="66"/>
      <c r="N128" s="67"/>
      <c r="O128" s="68" t="str">
        <f t="shared" si="10"/>
        <v/>
      </c>
      <c r="P128" s="69" t="str">
        <f t="shared" si="15"/>
        <v/>
      </c>
      <c r="Q128" s="69" t="str">
        <f t="shared" si="16"/>
        <v/>
      </c>
      <c r="R128" s="70" t="str">
        <f t="shared" si="17"/>
        <v/>
      </c>
      <c r="S128" s="71" t="b">
        <f t="shared" si="11"/>
        <v>0</v>
      </c>
      <c r="T128" s="72" t="b">
        <f t="shared" si="12"/>
        <v>0</v>
      </c>
      <c r="U128" s="72"/>
      <c r="V128" s="72"/>
      <c r="W128" s="72" t="b">
        <f t="shared" si="18"/>
        <v>0</v>
      </c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73"/>
      <c r="AK128" s="111"/>
      <c r="AM128" s="73"/>
      <c r="AO128" s="73"/>
    </row>
    <row r="129" spans="3:43" s="81" customFormat="1" ht="13.2" x14ac:dyDescent="0.25">
      <c r="C129" s="57"/>
      <c r="D129" s="104"/>
      <c r="E129" s="60"/>
      <c r="F129" s="60"/>
      <c r="G129" s="60"/>
      <c r="H129" s="87"/>
      <c r="I129" s="62"/>
      <c r="J129" s="63" t="str">
        <f t="shared" si="13"/>
        <v/>
      </c>
      <c r="K129" s="64" t="str">
        <f t="shared" si="14"/>
        <v/>
      </c>
      <c r="L129" s="65"/>
      <c r="M129" s="66"/>
      <c r="N129" s="67"/>
      <c r="O129" s="68" t="str">
        <f t="shared" si="10"/>
        <v/>
      </c>
      <c r="P129" s="69" t="str">
        <f t="shared" si="15"/>
        <v/>
      </c>
      <c r="Q129" s="69" t="str">
        <f t="shared" si="16"/>
        <v/>
      </c>
      <c r="R129" s="70" t="str">
        <f t="shared" si="17"/>
        <v/>
      </c>
      <c r="S129" s="71" t="b">
        <f t="shared" si="11"/>
        <v>0</v>
      </c>
      <c r="T129" s="72" t="b">
        <f t="shared" si="12"/>
        <v>0</v>
      </c>
      <c r="U129" s="72"/>
      <c r="V129" s="72"/>
      <c r="W129" s="72" t="b">
        <f t="shared" si="18"/>
        <v>0</v>
      </c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0"/>
      <c r="AK129" s="73"/>
    </row>
    <row r="130" spans="3:43" s="81" customFormat="1" ht="13.2" x14ac:dyDescent="0.25">
      <c r="C130" s="57"/>
      <c r="D130" s="104"/>
      <c r="E130" s="59"/>
      <c r="F130" s="60"/>
      <c r="G130" s="60"/>
      <c r="H130" s="92"/>
      <c r="I130" s="62"/>
      <c r="J130" s="63" t="str">
        <f t="shared" si="13"/>
        <v/>
      </c>
      <c r="K130" s="64" t="str">
        <f t="shared" si="14"/>
        <v/>
      </c>
      <c r="L130" s="65"/>
      <c r="M130" s="66"/>
      <c r="N130" s="67"/>
      <c r="O130" s="68" t="str">
        <f t="shared" si="10"/>
        <v/>
      </c>
      <c r="P130" s="69" t="str">
        <f t="shared" si="15"/>
        <v/>
      </c>
      <c r="Q130" s="69" t="str">
        <f t="shared" si="16"/>
        <v/>
      </c>
      <c r="R130" s="70" t="str">
        <f t="shared" si="17"/>
        <v/>
      </c>
      <c r="S130" s="71" t="b">
        <f t="shared" si="11"/>
        <v>0</v>
      </c>
      <c r="T130" s="72" t="b">
        <f t="shared" si="12"/>
        <v>0</v>
      </c>
      <c r="U130" s="72"/>
      <c r="V130" s="72"/>
      <c r="W130" s="72" t="b">
        <f t="shared" si="18"/>
        <v>0</v>
      </c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73"/>
      <c r="AK130" s="100"/>
      <c r="AQ130" s="111"/>
    </row>
    <row r="131" spans="3:43" s="111" customFormat="1" ht="13.2" x14ac:dyDescent="0.25">
      <c r="C131" s="57"/>
      <c r="D131" s="104"/>
      <c r="E131" s="59"/>
      <c r="F131" s="60"/>
      <c r="G131" s="60"/>
      <c r="H131" s="87"/>
      <c r="I131" s="62"/>
      <c r="J131" s="63" t="str">
        <f t="shared" si="13"/>
        <v/>
      </c>
      <c r="K131" s="64" t="str">
        <f t="shared" si="14"/>
        <v/>
      </c>
      <c r="L131" s="65"/>
      <c r="M131" s="66"/>
      <c r="N131" s="67"/>
      <c r="O131" s="68" t="str">
        <f t="shared" si="10"/>
        <v/>
      </c>
      <c r="P131" s="69" t="str">
        <f t="shared" si="15"/>
        <v/>
      </c>
      <c r="Q131" s="69" t="str">
        <f t="shared" si="16"/>
        <v/>
      </c>
      <c r="R131" s="70" t="str">
        <f t="shared" si="17"/>
        <v/>
      </c>
      <c r="S131" s="71" t="b">
        <f t="shared" si="11"/>
        <v>0</v>
      </c>
      <c r="T131" s="72" t="b">
        <f t="shared" si="12"/>
        <v>0</v>
      </c>
      <c r="U131" s="72"/>
      <c r="V131" s="72"/>
      <c r="W131" s="72" t="b">
        <f t="shared" si="18"/>
        <v>0</v>
      </c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73"/>
      <c r="AK131" s="73"/>
      <c r="AM131" s="81"/>
      <c r="AO131" s="81"/>
      <c r="AQ131" s="73"/>
    </row>
    <row r="132" spans="3:43" s="73" customFormat="1" ht="13.2" x14ac:dyDescent="0.25">
      <c r="C132" s="57"/>
      <c r="D132" s="104"/>
      <c r="E132" s="59"/>
      <c r="F132" s="60"/>
      <c r="G132" s="60"/>
      <c r="H132" s="92"/>
      <c r="I132" s="62"/>
      <c r="J132" s="63" t="str">
        <f t="shared" si="13"/>
        <v/>
      </c>
      <c r="K132" s="64" t="str">
        <f t="shared" si="14"/>
        <v/>
      </c>
      <c r="L132" s="65"/>
      <c r="M132" s="66"/>
      <c r="N132" s="67"/>
      <c r="O132" s="68" t="str">
        <f t="shared" si="10"/>
        <v/>
      </c>
      <c r="P132" s="69" t="str">
        <f t="shared" si="15"/>
        <v/>
      </c>
      <c r="Q132" s="69" t="str">
        <f t="shared" si="16"/>
        <v/>
      </c>
      <c r="R132" s="70" t="str">
        <f t="shared" si="17"/>
        <v/>
      </c>
      <c r="S132" s="71" t="b">
        <f t="shared" si="11"/>
        <v>0</v>
      </c>
      <c r="T132" s="72" t="b">
        <f t="shared" si="12"/>
        <v>0</v>
      </c>
      <c r="U132" s="72"/>
      <c r="V132" s="72"/>
      <c r="W132" s="72" t="b">
        <f t="shared" si="18"/>
        <v>0</v>
      </c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81"/>
      <c r="AM132" s="111"/>
      <c r="AO132" s="111"/>
    </row>
    <row r="133" spans="3:43" s="73" customFormat="1" ht="13.2" x14ac:dyDescent="0.25">
      <c r="C133" s="57"/>
      <c r="D133" s="108"/>
      <c r="E133" s="60"/>
      <c r="F133" s="60"/>
      <c r="G133" s="60"/>
      <c r="H133" s="60"/>
      <c r="I133" s="62"/>
      <c r="J133" s="63" t="str">
        <f t="shared" si="13"/>
        <v/>
      </c>
      <c r="K133" s="64" t="str">
        <f t="shared" si="14"/>
        <v/>
      </c>
      <c r="L133" s="65"/>
      <c r="M133" s="66"/>
      <c r="N133" s="67"/>
      <c r="O133" s="68" t="str">
        <f t="shared" si="10"/>
        <v/>
      </c>
      <c r="P133" s="69" t="str">
        <f t="shared" si="15"/>
        <v/>
      </c>
      <c r="Q133" s="69" t="str">
        <f t="shared" si="16"/>
        <v/>
      </c>
      <c r="R133" s="70" t="str">
        <f t="shared" si="17"/>
        <v/>
      </c>
      <c r="S133" s="71" t="b">
        <f t="shared" si="11"/>
        <v>0</v>
      </c>
      <c r="T133" s="72" t="b">
        <f t="shared" si="12"/>
        <v>0</v>
      </c>
      <c r="U133" s="99"/>
      <c r="V133" s="99"/>
      <c r="W133" s="72" t="b">
        <f t="shared" si="18"/>
        <v>0</v>
      </c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</row>
    <row r="134" spans="3:43" s="73" customFormat="1" ht="13.2" x14ac:dyDescent="0.25">
      <c r="C134" s="113"/>
      <c r="D134" s="114"/>
      <c r="E134" s="60"/>
      <c r="F134" s="60"/>
      <c r="G134" s="60"/>
      <c r="H134" s="60"/>
      <c r="I134" s="62"/>
      <c r="J134" s="63" t="str">
        <f t="shared" si="13"/>
        <v/>
      </c>
      <c r="K134" s="64" t="str">
        <f t="shared" si="14"/>
        <v/>
      </c>
      <c r="L134" s="65"/>
      <c r="M134" s="89"/>
      <c r="N134" s="67"/>
      <c r="O134" s="68" t="str">
        <f t="shared" ref="O134:O197" si="19">IF(N134="","",IF(N134="Ganada",((L134*M134)-L134),IF(N134="Perdida",L134*-1,IF(N134="Cerrada",M134/K134-L134,0))))</f>
        <v/>
      </c>
      <c r="P134" s="69" t="str">
        <f t="shared" si="15"/>
        <v/>
      </c>
      <c r="Q134" s="69" t="str">
        <f t="shared" si="16"/>
        <v/>
      </c>
      <c r="R134" s="70" t="str">
        <f t="shared" si="17"/>
        <v/>
      </c>
      <c r="S134" s="71" t="b">
        <f t="shared" ref="S134:S197" si="20">IF(AND(I134="1 Entrada",N134="Ganada"),L134,IF(AND(I134="1º Gol",N134="Ganada"),L134,IF(AND(I134="BTS",N134="Ganada"),L134,IF(AND(I134="Over 2.5",N134="Ganada"),L134,IF(AND(I134="1 Entrada",N134="Perdida"),O134,IF(AND(I134="1º Gol",N134="Perdida"),O134,IF(AND(I134="BTS",N134="Perdida"),O134,IF(AND(I134="Over 2.5",N134="Perdida"),O134,IF(AND(I134="2 Entradas",N134="Ganada"),L134,IF(AND(I134="2º Gol",N134="Ganada"),L134,IF(AND(I134="2 Entradas",N134="Perdida"),O134,IF(AND(I134="2º Gol",N134="Perdida"),O134,IF(AND(I134="Protegida",N134="Ganada"),L134,IF(AND(I134="Protegida",N134="Perdida"),O134,IF(AND(N134="Cerrada"),O134)))))))))))))))</f>
        <v>0</v>
      </c>
      <c r="T134" s="72" t="b">
        <f t="shared" ref="T134:T142" si="21">IF(AND(I135="Protegida",N135="Ganada",N134="Perdida"),P134,IF(AND(I134="Protegida",N134="Ganada"),S134+O133,S134))</f>
        <v>0</v>
      </c>
      <c r="U134" s="72"/>
      <c r="V134" s="72"/>
      <c r="W134" s="72" t="b">
        <f t="shared" si="18"/>
        <v>0</v>
      </c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81"/>
    </row>
    <row r="135" spans="3:43" s="73" customFormat="1" ht="13.2" x14ac:dyDescent="0.25">
      <c r="C135" s="57"/>
      <c r="D135" s="114"/>
      <c r="E135" s="60"/>
      <c r="F135" s="60"/>
      <c r="G135" s="60"/>
      <c r="H135" s="92"/>
      <c r="I135" s="62"/>
      <c r="J135" s="63" t="str">
        <f t="shared" ref="J135:J198" si="22">IF(N135="Ganada",J134+(K135*M135-K135),IF(N135="Perdida",J134-K135,IF(N135="No entrada",J134,IF(N135="Cerrada",K135*O135+J134,""))))</f>
        <v/>
      </c>
      <c r="K135" s="64" t="str">
        <f t="shared" ref="K135:K198" si="23">IF(L135="","",L135*$L$3*J134)</f>
        <v/>
      </c>
      <c r="L135" s="65"/>
      <c r="M135" s="66"/>
      <c r="N135" s="67"/>
      <c r="O135" s="68" t="str">
        <f t="shared" si="19"/>
        <v/>
      </c>
      <c r="P135" s="69" t="str">
        <f t="shared" ref="P135:P198" si="24">IF(N135="","",IF(N135="Ganada","1",IF(N135="Perdida","0",IF(N135="No entrada","0",IF(N135="Cerrada","0")))))</f>
        <v/>
      </c>
      <c r="Q135" s="69" t="str">
        <f t="shared" ref="Q135:Q198" si="25">IF(N135="","",IF(N135="Ganada","0",IF(N135="Perdida","1",IF(N135="No entrada","0",IF(N135="Cerrada","0")))))</f>
        <v/>
      </c>
      <c r="R135" s="70" t="str">
        <f t="shared" ref="R135:R198" si="26">IF(N135="","",IF(N135="Ganada","0",IF(N135="Perdida","0",IF(N135="No entrada","0",IF(N135="Cerrada","1")))))</f>
        <v/>
      </c>
      <c r="S135" s="71" t="b">
        <f t="shared" si="20"/>
        <v>0</v>
      </c>
      <c r="T135" s="72" t="b">
        <f t="shared" si="21"/>
        <v>0</v>
      </c>
      <c r="U135" s="72"/>
      <c r="V135" s="72"/>
      <c r="W135" s="72" t="b">
        <f t="shared" si="18"/>
        <v>0</v>
      </c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</row>
    <row r="136" spans="3:43" s="73" customFormat="1" ht="13.2" x14ac:dyDescent="0.25">
      <c r="C136" s="57"/>
      <c r="D136" s="104"/>
      <c r="E136" s="59"/>
      <c r="F136" s="60"/>
      <c r="G136" s="60"/>
      <c r="H136" s="76"/>
      <c r="I136" s="62"/>
      <c r="J136" s="63" t="str">
        <f t="shared" si="22"/>
        <v/>
      </c>
      <c r="K136" s="64" t="str">
        <f t="shared" si="23"/>
        <v/>
      </c>
      <c r="L136" s="65"/>
      <c r="M136" s="66"/>
      <c r="N136" s="67"/>
      <c r="O136" s="68" t="str">
        <f>IF(N136="","",IF(N136="Ganada",((L136*M136)-L136),IF(N136="Perdida",L136*-1,IF(N136="Cerrada",M136/K136-L136,0))))</f>
        <v/>
      </c>
      <c r="P136" s="69" t="str">
        <f t="shared" si="24"/>
        <v/>
      </c>
      <c r="Q136" s="69" t="str">
        <f t="shared" si="25"/>
        <v/>
      </c>
      <c r="R136" s="70" t="str">
        <f t="shared" si="26"/>
        <v/>
      </c>
      <c r="S136" s="71" t="b">
        <f t="shared" si="20"/>
        <v>0</v>
      </c>
      <c r="T136" s="72" t="b">
        <f t="shared" si="21"/>
        <v>0</v>
      </c>
      <c r="U136" s="72"/>
      <c r="V136" s="72"/>
      <c r="W136" s="72" t="b">
        <f t="shared" si="18"/>
        <v>0</v>
      </c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110"/>
    </row>
    <row r="137" spans="3:43" s="73" customFormat="1" ht="13.2" x14ac:dyDescent="0.25">
      <c r="C137" s="113"/>
      <c r="D137" s="108"/>
      <c r="E137" s="60"/>
      <c r="F137" s="60"/>
      <c r="G137" s="60"/>
      <c r="H137" s="60"/>
      <c r="I137" s="62"/>
      <c r="J137" s="63" t="str">
        <f t="shared" si="22"/>
        <v/>
      </c>
      <c r="K137" s="64" t="str">
        <f t="shared" si="23"/>
        <v/>
      </c>
      <c r="L137" s="65"/>
      <c r="M137" s="66"/>
      <c r="N137" s="67"/>
      <c r="O137" s="68" t="str">
        <f t="shared" si="19"/>
        <v/>
      </c>
      <c r="P137" s="69" t="str">
        <f t="shared" si="24"/>
        <v/>
      </c>
      <c r="Q137" s="69" t="str">
        <f t="shared" si="25"/>
        <v/>
      </c>
      <c r="R137" s="70" t="str">
        <f t="shared" si="26"/>
        <v/>
      </c>
      <c r="S137" s="71" t="b">
        <f t="shared" si="20"/>
        <v>0</v>
      </c>
      <c r="T137" s="72" t="b">
        <f t="shared" si="21"/>
        <v>0</v>
      </c>
      <c r="U137" s="72"/>
      <c r="V137" s="72"/>
      <c r="W137" s="72" t="b">
        <f t="shared" si="18"/>
        <v>0</v>
      </c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110"/>
      <c r="AQ137" s="100"/>
    </row>
    <row r="138" spans="3:43" s="100" customFormat="1" ht="13.2" x14ac:dyDescent="0.25">
      <c r="C138" s="57"/>
      <c r="D138" s="104"/>
      <c r="E138" s="59"/>
      <c r="F138" s="60"/>
      <c r="G138" s="60"/>
      <c r="H138" s="76"/>
      <c r="I138" s="62"/>
      <c r="J138" s="63" t="str">
        <f t="shared" si="22"/>
        <v/>
      </c>
      <c r="K138" s="64" t="str">
        <f t="shared" si="23"/>
        <v/>
      </c>
      <c r="L138" s="65"/>
      <c r="M138" s="66"/>
      <c r="N138" s="67"/>
      <c r="O138" s="68" t="str">
        <f t="shared" si="19"/>
        <v/>
      </c>
      <c r="P138" s="69" t="str">
        <f t="shared" si="24"/>
        <v/>
      </c>
      <c r="Q138" s="69" t="str">
        <f t="shared" si="25"/>
        <v/>
      </c>
      <c r="R138" s="70" t="str">
        <f t="shared" si="26"/>
        <v/>
      </c>
      <c r="S138" s="71" t="b">
        <f t="shared" si="20"/>
        <v>0</v>
      </c>
      <c r="T138" s="72" t="b">
        <f t="shared" si="21"/>
        <v>0</v>
      </c>
      <c r="U138" s="72"/>
      <c r="V138" s="72"/>
      <c r="W138" s="72" t="b">
        <f t="shared" si="18"/>
        <v>0</v>
      </c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73"/>
      <c r="AK138" s="73"/>
      <c r="AM138" s="73"/>
      <c r="AO138" s="73"/>
      <c r="AQ138" s="73"/>
    </row>
    <row r="139" spans="3:43" s="73" customFormat="1" ht="13.2" x14ac:dyDescent="0.25">
      <c r="C139" s="57"/>
      <c r="D139" s="108"/>
      <c r="E139" s="60"/>
      <c r="F139" s="60"/>
      <c r="G139" s="60"/>
      <c r="H139" s="60"/>
      <c r="I139" s="62"/>
      <c r="J139" s="63" t="str">
        <f t="shared" si="22"/>
        <v/>
      </c>
      <c r="K139" s="64" t="str">
        <f t="shared" si="23"/>
        <v/>
      </c>
      <c r="L139" s="65"/>
      <c r="M139" s="66"/>
      <c r="N139" s="67"/>
      <c r="O139" s="68" t="str">
        <f t="shared" si="19"/>
        <v/>
      </c>
      <c r="P139" s="69" t="str">
        <f t="shared" si="24"/>
        <v/>
      </c>
      <c r="Q139" s="69" t="str">
        <f t="shared" si="25"/>
        <v/>
      </c>
      <c r="R139" s="70" t="str">
        <f t="shared" si="26"/>
        <v/>
      </c>
      <c r="S139" s="71" t="b">
        <f t="shared" si="20"/>
        <v>0</v>
      </c>
      <c r="T139" s="72" t="b">
        <f t="shared" si="21"/>
        <v>0</v>
      </c>
      <c r="U139" s="72"/>
      <c r="V139" s="72"/>
      <c r="W139" s="72" t="b">
        <f t="shared" si="18"/>
        <v>0</v>
      </c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K139" s="115"/>
      <c r="AM139" s="100"/>
      <c r="AO139" s="100"/>
    </row>
    <row r="140" spans="3:43" s="73" customFormat="1" ht="13.2" x14ac:dyDescent="0.25">
      <c r="C140" s="57"/>
      <c r="D140" s="108"/>
      <c r="E140" s="60"/>
      <c r="F140" s="60"/>
      <c r="G140" s="60"/>
      <c r="H140" s="87"/>
      <c r="I140" s="62"/>
      <c r="J140" s="63" t="str">
        <f t="shared" si="22"/>
        <v/>
      </c>
      <c r="K140" s="64" t="str">
        <f t="shared" si="23"/>
        <v/>
      </c>
      <c r="L140" s="65"/>
      <c r="M140" s="66"/>
      <c r="N140" s="67"/>
      <c r="O140" s="68" t="str">
        <f t="shared" si="19"/>
        <v/>
      </c>
      <c r="P140" s="69" t="str">
        <f t="shared" si="24"/>
        <v/>
      </c>
      <c r="Q140" s="69" t="str">
        <f t="shared" si="25"/>
        <v/>
      </c>
      <c r="R140" s="70" t="str">
        <f t="shared" si="26"/>
        <v/>
      </c>
      <c r="S140" s="71" t="b">
        <f t="shared" si="20"/>
        <v>0</v>
      </c>
      <c r="T140" s="72" t="b">
        <f t="shared" si="21"/>
        <v>0</v>
      </c>
      <c r="U140" s="72"/>
      <c r="V140" s="72"/>
      <c r="W140" s="72" t="b">
        <f t="shared" si="18"/>
        <v>0</v>
      </c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100"/>
      <c r="AK140" s="110"/>
      <c r="AQ140" s="81"/>
    </row>
    <row r="141" spans="3:43" s="81" customFormat="1" ht="13.2" x14ac:dyDescent="0.25">
      <c r="C141" s="57"/>
      <c r="D141" s="58"/>
      <c r="E141" s="59"/>
      <c r="F141" s="60"/>
      <c r="G141" s="60"/>
      <c r="H141" s="60"/>
      <c r="I141" s="62"/>
      <c r="J141" s="63" t="str">
        <f t="shared" si="22"/>
        <v/>
      </c>
      <c r="K141" s="64" t="str">
        <f t="shared" si="23"/>
        <v/>
      </c>
      <c r="L141" s="65"/>
      <c r="M141" s="66"/>
      <c r="N141" s="67"/>
      <c r="O141" s="68" t="str">
        <f t="shared" si="19"/>
        <v/>
      </c>
      <c r="P141" s="69" t="str">
        <f t="shared" si="24"/>
        <v/>
      </c>
      <c r="Q141" s="69" t="str">
        <f t="shared" si="25"/>
        <v/>
      </c>
      <c r="R141" s="70" t="str">
        <f t="shared" si="26"/>
        <v/>
      </c>
      <c r="S141" s="71" t="b">
        <f t="shared" si="20"/>
        <v>0</v>
      </c>
      <c r="T141" s="72" t="b">
        <f t="shared" si="21"/>
        <v>0</v>
      </c>
      <c r="U141" s="99"/>
      <c r="V141" s="99"/>
      <c r="W141" s="72" t="b">
        <f t="shared" si="18"/>
        <v>0</v>
      </c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0"/>
      <c r="AK141" s="73"/>
      <c r="AM141" s="73"/>
      <c r="AO141" s="73"/>
      <c r="AQ141" s="110"/>
    </row>
    <row r="142" spans="3:43" s="110" customFormat="1" ht="13.2" x14ac:dyDescent="0.25">
      <c r="C142" s="57"/>
      <c r="D142" s="114"/>
      <c r="E142" s="60"/>
      <c r="F142" s="60"/>
      <c r="G142" s="60"/>
      <c r="H142" s="60"/>
      <c r="I142" s="62"/>
      <c r="J142" s="63" t="str">
        <f t="shared" si="22"/>
        <v/>
      </c>
      <c r="K142" s="64" t="str">
        <f t="shared" si="23"/>
        <v/>
      </c>
      <c r="L142" s="65"/>
      <c r="M142" s="66"/>
      <c r="N142" s="67"/>
      <c r="O142" s="68" t="str">
        <f t="shared" si="19"/>
        <v/>
      </c>
      <c r="P142" s="69" t="str">
        <f t="shared" si="24"/>
        <v/>
      </c>
      <c r="Q142" s="69" t="str">
        <f t="shared" si="25"/>
        <v/>
      </c>
      <c r="R142" s="70" t="str">
        <f t="shared" si="26"/>
        <v/>
      </c>
      <c r="S142" s="71" t="b">
        <f t="shared" si="20"/>
        <v>0</v>
      </c>
      <c r="T142" s="72" t="b">
        <f t="shared" si="21"/>
        <v>0</v>
      </c>
      <c r="U142" s="72"/>
      <c r="V142" s="72"/>
      <c r="W142" s="72" t="b">
        <f t="shared" si="18"/>
        <v>0</v>
      </c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73"/>
      <c r="AK142" s="81"/>
      <c r="AM142" s="81"/>
      <c r="AO142" s="81"/>
      <c r="AQ142" s="111"/>
    </row>
    <row r="143" spans="3:43" s="111" customFormat="1" ht="13.2" x14ac:dyDescent="0.25">
      <c r="C143" s="116"/>
      <c r="D143" s="114"/>
      <c r="E143" s="83"/>
      <c r="F143" s="117"/>
      <c r="G143" s="87"/>
      <c r="H143" s="87"/>
      <c r="I143" s="62"/>
      <c r="J143" s="63" t="str">
        <f t="shared" si="22"/>
        <v/>
      </c>
      <c r="K143" s="64" t="str">
        <f t="shared" si="23"/>
        <v/>
      </c>
      <c r="L143" s="65"/>
      <c r="M143" s="66"/>
      <c r="N143" s="67"/>
      <c r="O143" s="68" t="str">
        <f t="shared" si="19"/>
        <v/>
      </c>
      <c r="P143" s="69" t="str">
        <f t="shared" si="24"/>
        <v/>
      </c>
      <c r="Q143" s="69" t="str">
        <f t="shared" si="25"/>
        <v/>
      </c>
      <c r="R143" s="70" t="str">
        <f t="shared" si="26"/>
        <v/>
      </c>
      <c r="S143" s="71" t="b">
        <f t="shared" si="20"/>
        <v>0</v>
      </c>
      <c r="T143" s="72" t="b">
        <f t="shared" ref="T143:T197" si="27">IF(AND(I144="Protegida",N144="Ganada",N143="Perdida"),P143,IF(AND(I143="Protegida",N143="Ganada"),S143+O142,S143))</f>
        <v>0</v>
      </c>
      <c r="U143" s="72"/>
      <c r="V143" s="72"/>
      <c r="W143" s="72" t="b">
        <f t="shared" si="18"/>
        <v>0</v>
      </c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73"/>
      <c r="AK143" s="73"/>
      <c r="AM143" s="110"/>
      <c r="AO143" s="110"/>
      <c r="AQ143" s="73"/>
    </row>
    <row r="144" spans="3:43" s="73" customFormat="1" ht="13.2" x14ac:dyDescent="0.25">
      <c r="C144" s="57"/>
      <c r="D144" s="114"/>
      <c r="E144" s="60"/>
      <c r="F144" s="60"/>
      <c r="G144" s="60"/>
      <c r="H144" s="92"/>
      <c r="I144" s="62"/>
      <c r="J144" s="63" t="str">
        <f t="shared" si="22"/>
        <v/>
      </c>
      <c r="K144" s="64" t="str">
        <f t="shared" si="23"/>
        <v/>
      </c>
      <c r="L144" s="65"/>
      <c r="M144" s="66"/>
      <c r="N144" s="67"/>
      <c r="O144" s="68" t="str">
        <f t="shared" si="19"/>
        <v/>
      </c>
      <c r="P144" s="69" t="str">
        <f t="shared" si="24"/>
        <v/>
      </c>
      <c r="Q144" s="69" t="str">
        <f t="shared" si="25"/>
        <v/>
      </c>
      <c r="R144" s="70" t="str">
        <f t="shared" si="26"/>
        <v/>
      </c>
      <c r="S144" s="71" t="b">
        <f t="shared" si="20"/>
        <v>0</v>
      </c>
      <c r="T144" s="72" t="b">
        <f t="shared" si="27"/>
        <v>0</v>
      </c>
      <c r="U144" s="72"/>
      <c r="V144" s="72"/>
      <c r="W144" s="72" t="b">
        <f t="shared" si="18"/>
        <v>0</v>
      </c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K144" s="81"/>
      <c r="AM144" s="111"/>
      <c r="AO144" s="111"/>
    </row>
    <row r="145" spans="3:43" s="73" customFormat="1" ht="13.2" x14ac:dyDescent="0.25">
      <c r="C145" s="57"/>
      <c r="D145" s="114"/>
      <c r="E145" s="60"/>
      <c r="F145" s="60"/>
      <c r="G145" s="60"/>
      <c r="H145" s="92"/>
      <c r="I145" s="62"/>
      <c r="J145" s="63" t="str">
        <f t="shared" si="22"/>
        <v/>
      </c>
      <c r="K145" s="64" t="str">
        <f t="shared" si="23"/>
        <v/>
      </c>
      <c r="L145" s="65"/>
      <c r="M145" s="66"/>
      <c r="N145" s="67"/>
      <c r="O145" s="68" t="str">
        <f t="shared" si="19"/>
        <v/>
      </c>
      <c r="P145" s="69" t="str">
        <f t="shared" si="24"/>
        <v/>
      </c>
      <c r="Q145" s="69" t="str">
        <f t="shared" si="25"/>
        <v/>
      </c>
      <c r="R145" s="70" t="str">
        <f t="shared" si="26"/>
        <v/>
      </c>
      <c r="S145" s="71" t="b">
        <f t="shared" si="20"/>
        <v>0</v>
      </c>
      <c r="T145" s="72" t="b">
        <f t="shared" si="27"/>
        <v>0</v>
      </c>
      <c r="U145" s="72"/>
      <c r="V145" s="72"/>
      <c r="W145" s="72" t="b">
        <f t="shared" si="18"/>
        <v>0</v>
      </c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</row>
    <row r="146" spans="3:43" s="73" customFormat="1" ht="13.2" x14ac:dyDescent="0.25">
      <c r="C146" s="57"/>
      <c r="D146" s="58"/>
      <c r="E146" s="59"/>
      <c r="F146" s="59"/>
      <c r="G146" s="59"/>
      <c r="H146" s="59"/>
      <c r="I146" s="62"/>
      <c r="J146" s="63" t="str">
        <f t="shared" si="22"/>
        <v/>
      </c>
      <c r="K146" s="64" t="str">
        <f t="shared" si="23"/>
        <v/>
      </c>
      <c r="L146" s="65"/>
      <c r="M146" s="66"/>
      <c r="N146" s="67"/>
      <c r="O146" s="68" t="str">
        <f t="shared" si="19"/>
        <v/>
      </c>
      <c r="P146" s="69" t="str">
        <f t="shared" si="24"/>
        <v/>
      </c>
      <c r="Q146" s="69" t="str">
        <f t="shared" si="25"/>
        <v/>
      </c>
      <c r="R146" s="70" t="str">
        <f t="shared" si="26"/>
        <v/>
      </c>
      <c r="S146" s="71" t="b">
        <f t="shared" si="20"/>
        <v>0</v>
      </c>
      <c r="T146" s="72" t="b">
        <f t="shared" si="27"/>
        <v>0</v>
      </c>
      <c r="U146" s="72"/>
      <c r="V146" s="72"/>
      <c r="W146" s="72" t="b">
        <f t="shared" si="18"/>
        <v>0</v>
      </c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</row>
    <row r="147" spans="3:43" s="73" customFormat="1" ht="13.2" x14ac:dyDescent="0.25">
      <c r="C147" s="57"/>
      <c r="D147" s="58"/>
      <c r="E147" s="95"/>
      <c r="F147" s="95"/>
      <c r="G147" s="96"/>
      <c r="H147" s="80"/>
      <c r="I147" s="62"/>
      <c r="J147" s="63" t="str">
        <f t="shared" si="22"/>
        <v/>
      </c>
      <c r="K147" s="64" t="str">
        <f t="shared" si="23"/>
        <v/>
      </c>
      <c r="L147" s="65"/>
      <c r="M147" s="66"/>
      <c r="N147" s="67"/>
      <c r="O147" s="68" t="str">
        <f t="shared" si="19"/>
        <v/>
      </c>
      <c r="P147" s="69" t="str">
        <f t="shared" si="24"/>
        <v/>
      </c>
      <c r="Q147" s="69" t="str">
        <f t="shared" si="25"/>
        <v/>
      </c>
      <c r="R147" s="70" t="str">
        <f t="shared" si="26"/>
        <v/>
      </c>
      <c r="S147" s="71" t="b">
        <f t="shared" si="20"/>
        <v>0</v>
      </c>
      <c r="T147" s="72" t="b">
        <f t="shared" si="27"/>
        <v>0</v>
      </c>
      <c r="U147" s="72"/>
      <c r="V147" s="72"/>
      <c r="W147" s="72" t="b">
        <f t="shared" si="18"/>
        <v>0</v>
      </c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</row>
    <row r="148" spans="3:43" s="73" customFormat="1" ht="13.2" x14ac:dyDescent="0.25">
      <c r="C148" s="57"/>
      <c r="D148" s="58"/>
      <c r="E148" s="59"/>
      <c r="F148" s="60"/>
      <c r="G148" s="59"/>
      <c r="H148" s="80"/>
      <c r="I148" s="62"/>
      <c r="J148" s="63" t="str">
        <f t="shared" si="22"/>
        <v/>
      </c>
      <c r="K148" s="64" t="str">
        <f t="shared" si="23"/>
        <v/>
      </c>
      <c r="L148" s="65"/>
      <c r="M148" s="66"/>
      <c r="N148" s="67"/>
      <c r="O148" s="68" t="str">
        <f t="shared" si="19"/>
        <v/>
      </c>
      <c r="P148" s="69" t="str">
        <f t="shared" si="24"/>
        <v/>
      </c>
      <c r="Q148" s="69" t="str">
        <f t="shared" si="25"/>
        <v/>
      </c>
      <c r="R148" s="70" t="str">
        <f t="shared" si="26"/>
        <v/>
      </c>
      <c r="S148" s="71" t="b">
        <f t="shared" si="20"/>
        <v>0</v>
      </c>
      <c r="T148" s="72" t="b">
        <f t="shared" si="27"/>
        <v>0</v>
      </c>
      <c r="U148" s="72"/>
      <c r="V148" s="72"/>
      <c r="W148" s="72" t="b">
        <f t="shared" si="18"/>
        <v>0</v>
      </c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</row>
    <row r="149" spans="3:43" s="73" customFormat="1" ht="13.2" x14ac:dyDescent="0.25">
      <c r="C149" s="57"/>
      <c r="D149" s="58"/>
      <c r="E149" s="60"/>
      <c r="F149" s="60"/>
      <c r="G149" s="60"/>
      <c r="H149" s="87"/>
      <c r="I149" s="62"/>
      <c r="J149" s="63" t="str">
        <f t="shared" si="22"/>
        <v/>
      </c>
      <c r="K149" s="64" t="str">
        <f t="shared" si="23"/>
        <v/>
      </c>
      <c r="L149" s="65"/>
      <c r="M149" s="66"/>
      <c r="N149" s="67"/>
      <c r="O149" s="68" t="str">
        <f t="shared" si="19"/>
        <v/>
      </c>
      <c r="P149" s="69" t="str">
        <f t="shared" si="24"/>
        <v/>
      </c>
      <c r="Q149" s="69" t="str">
        <f t="shared" si="25"/>
        <v/>
      </c>
      <c r="R149" s="70" t="str">
        <f t="shared" si="26"/>
        <v/>
      </c>
      <c r="S149" s="71" t="b">
        <f t="shared" si="20"/>
        <v>0</v>
      </c>
      <c r="T149" s="72" t="b">
        <f t="shared" si="27"/>
        <v>0</v>
      </c>
      <c r="U149" s="72"/>
      <c r="V149" s="72"/>
      <c r="W149" s="72" t="b">
        <f t="shared" si="18"/>
        <v>0</v>
      </c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Q149" s="100"/>
    </row>
    <row r="150" spans="3:43" s="100" customFormat="1" ht="13.2" x14ac:dyDescent="0.25">
      <c r="C150" s="57"/>
      <c r="D150" s="118"/>
      <c r="E150" s="60"/>
      <c r="F150" s="60"/>
      <c r="G150" s="60"/>
      <c r="H150" s="92"/>
      <c r="I150" s="62"/>
      <c r="J150" s="63" t="str">
        <f t="shared" si="22"/>
        <v/>
      </c>
      <c r="K150" s="64" t="str">
        <f t="shared" si="23"/>
        <v/>
      </c>
      <c r="L150" s="65"/>
      <c r="M150" s="66"/>
      <c r="N150" s="67"/>
      <c r="O150" s="68" t="str">
        <f t="shared" si="19"/>
        <v/>
      </c>
      <c r="P150" s="69" t="str">
        <f t="shared" si="24"/>
        <v/>
      </c>
      <c r="Q150" s="69" t="str">
        <f t="shared" si="25"/>
        <v/>
      </c>
      <c r="R150" s="70" t="str">
        <f t="shared" si="26"/>
        <v/>
      </c>
      <c r="S150" s="71" t="b">
        <f t="shared" si="20"/>
        <v>0</v>
      </c>
      <c r="T150" s="72" t="b">
        <f t="shared" si="27"/>
        <v>0</v>
      </c>
      <c r="U150" s="72"/>
      <c r="V150" s="72"/>
      <c r="W150" s="72" t="b">
        <f t="shared" si="18"/>
        <v>0</v>
      </c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10"/>
      <c r="AK150" s="73"/>
      <c r="AM150" s="73"/>
      <c r="AO150" s="73"/>
      <c r="AQ150" s="73"/>
    </row>
    <row r="151" spans="3:43" s="73" customFormat="1" ht="13.2" x14ac:dyDescent="0.25">
      <c r="C151" s="57"/>
      <c r="D151" s="118"/>
      <c r="E151" s="60"/>
      <c r="F151" s="60"/>
      <c r="G151" s="60"/>
      <c r="H151" s="87"/>
      <c r="I151" s="62"/>
      <c r="J151" s="63" t="str">
        <f t="shared" si="22"/>
        <v/>
      </c>
      <c r="K151" s="64" t="str">
        <f t="shared" si="23"/>
        <v/>
      </c>
      <c r="L151" s="65"/>
      <c r="M151" s="66"/>
      <c r="N151" s="67"/>
      <c r="O151" s="68" t="str">
        <f t="shared" si="19"/>
        <v/>
      </c>
      <c r="P151" s="69" t="str">
        <f t="shared" si="24"/>
        <v/>
      </c>
      <c r="Q151" s="69" t="str">
        <f t="shared" si="25"/>
        <v/>
      </c>
      <c r="R151" s="70" t="str">
        <f t="shared" si="26"/>
        <v/>
      </c>
      <c r="S151" s="71" t="b">
        <f t="shared" si="20"/>
        <v>0</v>
      </c>
      <c r="T151" s="72" t="b">
        <f t="shared" si="27"/>
        <v>0</v>
      </c>
      <c r="U151" s="72"/>
      <c r="V151" s="72"/>
      <c r="W151" s="72" t="b">
        <f t="shared" si="18"/>
        <v>0</v>
      </c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K151" s="100"/>
      <c r="AM151" s="100"/>
      <c r="AO151" s="100"/>
    </row>
    <row r="152" spans="3:43" s="73" customFormat="1" ht="13.2" x14ac:dyDescent="0.25">
      <c r="C152" s="57"/>
      <c r="D152" s="104"/>
      <c r="E152" s="59"/>
      <c r="F152" s="60"/>
      <c r="G152" s="60"/>
      <c r="H152" s="92"/>
      <c r="I152" s="62"/>
      <c r="J152" s="63" t="str">
        <f t="shared" si="22"/>
        <v/>
      </c>
      <c r="K152" s="64" t="str">
        <f t="shared" si="23"/>
        <v/>
      </c>
      <c r="L152" s="65"/>
      <c r="M152" s="66"/>
      <c r="N152" s="67"/>
      <c r="O152" s="68" t="str">
        <f t="shared" si="19"/>
        <v/>
      </c>
      <c r="P152" s="69" t="str">
        <f t="shared" si="24"/>
        <v/>
      </c>
      <c r="Q152" s="69" t="str">
        <f t="shared" si="25"/>
        <v/>
      </c>
      <c r="R152" s="70" t="str">
        <f t="shared" si="26"/>
        <v/>
      </c>
      <c r="S152" s="71" t="b">
        <f t="shared" si="20"/>
        <v>0</v>
      </c>
      <c r="T152" s="72" t="b">
        <f t="shared" si="27"/>
        <v>0</v>
      </c>
      <c r="U152" s="72"/>
      <c r="V152" s="72"/>
      <c r="W152" s="72" t="b">
        <f t="shared" si="18"/>
        <v>0</v>
      </c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</row>
    <row r="153" spans="3:43" s="73" customFormat="1" ht="13.2" x14ac:dyDescent="0.25">
      <c r="C153" s="57"/>
      <c r="D153" s="104"/>
      <c r="E153" s="59"/>
      <c r="F153" s="60"/>
      <c r="G153" s="60"/>
      <c r="H153" s="87"/>
      <c r="I153" s="62"/>
      <c r="J153" s="63" t="str">
        <f t="shared" si="22"/>
        <v/>
      </c>
      <c r="K153" s="64" t="str">
        <f t="shared" si="23"/>
        <v/>
      </c>
      <c r="L153" s="65"/>
      <c r="M153" s="66"/>
      <c r="N153" s="67"/>
      <c r="O153" s="68" t="str">
        <f t="shared" si="19"/>
        <v/>
      </c>
      <c r="P153" s="69" t="str">
        <f t="shared" si="24"/>
        <v/>
      </c>
      <c r="Q153" s="69" t="str">
        <f t="shared" si="25"/>
        <v/>
      </c>
      <c r="R153" s="70" t="str">
        <f t="shared" si="26"/>
        <v/>
      </c>
      <c r="S153" s="71" t="b">
        <f t="shared" si="20"/>
        <v>0</v>
      </c>
      <c r="T153" s="72" t="b">
        <f t="shared" si="27"/>
        <v>0</v>
      </c>
      <c r="U153" s="72"/>
      <c r="V153" s="72"/>
      <c r="W153" s="72" t="b">
        <f t="shared" si="18"/>
        <v>0</v>
      </c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K153" s="110"/>
    </row>
    <row r="154" spans="3:43" s="73" customFormat="1" ht="13.2" x14ac:dyDescent="0.25">
      <c r="C154" s="57"/>
      <c r="D154" s="104"/>
      <c r="E154" s="60"/>
      <c r="F154" s="60"/>
      <c r="G154" s="60"/>
      <c r="H154" s="92"/>
      <c r="I154" s="62"/>
      <c r="J154" s="63" t="str">
        <f t="shared" si="22"/>
        <v/>
      </c>
      <c r="K154" s="64" t="str">
        <f t="shared" si="23"/>
        <v/>
      </c>
      <c r="L154" s="65"/>
      <c r="M154" s="66"/>
      <c r="N154" s="67"/>
      <c r="O154" s="68" t="str">
        <f t="shared" si="19"/>
        <v/>
      </c>
      <c r="P154" s="69" t="str">
        <f t="shared" si="24"/>
        <v/>
      </c>
      <c r="Q154" s="69" t="str">
        <f t="shared" si="25"/>
        <v/>
      </c>
      <c r="R154" s="70" t="str">
        <f t="shared" si="26"/>
        <v/>
      </c>
      <c r="S154" s="71" t="b">
        <f t="shared" si="20"/>
        <v>0</v>
      </c>
      <c r="T154" s="72" t="b">
        <f t="shared" si="27"/>
        <v>0</v>
      </c>
      <c r="U154" s="72"/>
      <c r="V154" s="72"/>
      <c r="W154" s="72" t="b">
        <f t="shared" si="18"/>
        <v>0</v>
      </c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</row>
    <row r="155" spans="3:43" s="73" customFormat="1" ht="13.2" x14ac:dyDescent="0.25">
      <c r="C155" s="57"/>
      <c r="D155" s="104"/>
      <c r="E155" s="60"/>
      <c r="F155" s="60"/>
      <c r="G155" s="60"/>
      <c r="H155" s="60"/>
      <c r="I155" s="62"/>
      <c r="J155" s="63" t="str">
        <f t="shared" si="22"/>
        <v/>
      </c>
      <c r="K155" s="64" t="str">
        <f t="shared" si="23"/>
        <v/>
      </c>
      <c r="L155" s="65"/>
      <c r="M155" s="66"/>
      <c r="N155" s="67"/>
      <c r="O155" s="68" t="str">
        <f t="shared" si="19"/>
        <v/>
      </c>
      <c r="P155" s="69" t="str">
        <f t="shared" si="24"/>
        <v/>
      </c>
      <c r="Q155" s="69" t="str">
        <f t="shared" si="25"/>
        <v/>
      </c>
      <c r="R155" s="70" t="str">
        <f t="shared" si="26"/>
        <v/>
      </c>
      <c r="S155" s="71" t="b">
        <f t="shared" si="20"/>
        <v>0</v>
      </c>
      <c r="T155" s="72" t="b">
        <f t="shared" si="27"/>
        <v>0</v>
      </c>
      <c r="U155" s="72"/>
      <c r="V155" s="72"/>
      <c r="W155" s="72" t="b">
        <f t="shared" si="18"/>
        <v>0</v>
      </c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Q155" s="110"/>
    </row>
    <row r="156" spans="3:43" s="110" customFormat="1" ht="13.2" x14ac:dyDescent="0.25">
      <c r="C156" s="57"/>
      <c r="D156" s="104"/>
      <c r="E156" s="60"/>
      <c r="F156" s="60"/>
      <c r="G156" s="60"/>
      <c r="H156" s="60"/>
      <c r="I156" s="62"/>
      <c r="J156" s="63" t="str">
        <f t="shared" si="22"/>
        <v/>
      </c>
      <c r="K156" s="64" t="str">
        <f t="shared" si="23"/>
        <v/>
      </c>
      <c r="L156" s="65"/>
      <c r="M156" s="89"/>
      <c r="N156" s="67"/>
      <c r="O156" s="68" t="str">
        <f t="shared" si="19"/>
        <v/>
      </c>
      <c r="P156" s="69" t="str">
        <f t="shared" si="24"/>
        <v/>
      </c>
      <c r="Q156" s="69" t="str">
        <f t="shared" si="25"/>
        <v/>
      </c>
      <c r="R156" s="70" t="str">
        <f t="shared" si="26"/>
        <v/>
      </c>
      <c r="S156" s="71" t="b">
        <f t="shared" si="20"/>
        <v>0</v>
      </c>
      <c r="T156" s="72" t="b">
        <f t="shared" si="27"/>
        <v>0</v>
      </c>
      <c r="U156" s="72"/>
      <c r="V156" s="72"/>
      <c r="W156" s="72" t="b">
        <f t="shared" si="18"/>
        <v>0</v>
      </c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73"/>
      <c r="AK156" s="73"/>
      <c r="AM156" s="73"/>
      <c r="AO156" s="73"/>
      <c r="AQ156" s="73"/>
    </row>
    <row r="157" spans="3:43" s="73" customFormat="1" ht="13.2" x14ac:dyDescent="0.25">
      <c r="C157" s="57"/>
      <c r="D157" s="104"/>
      <c r="E157" s="59"/>
      <c r="F157" s="60"/>
      <c r="G157" s="60"/>
      <c r="H157" s="92"/>
      <c r="I157" s="62"/>
      <c r="J157" s="63" t="str">
        <f t="shared" si="22"/>
        <v/>
      </c>
      <c r="K157" s="64" t="str">
        <f t="shared" si="23"/>
        <v/>
      </c>
      <c r="L157" s="65"/>
      <c r="M157" s="66"/>
      <c r="N157" s="67"/>
      <c r="O157" s="68" t="str">
        <f t="shared" si="19"/>
        <v/>
      </c>
      <c r="P157" s="69" t="str">
        <f t="shared" si="24"/>
        <v/>
      </c>
      <c r="Q157" s="69" t="str">
        <f t="shared" si="25"/>
        <v/>
      </c>
      <c r="R157" s="70" t="str">
        <f t="shared" si="26"/>
        <v/>
      </c>
      <c r="S157" s="71" t="b">
        <f t="shared" si="20"/>
        <v>0</v>
      </c>
      <c r="T157" s="72" t="b">
        <f t="shared" si="27"/>
        <v>0</v>
      </c>
      <c r="U157" s="72"/>
      <c r="V157" s="72"/>
      <c r="W157" s="72" t="b">
        <f t="shared" si="18"/>
        <v>0</v>
      </c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M157" s="110"/>
      <c r="AO157" s="110"/>
    </row>
    <row r="158" spans="3:43" s="73" customFormat="1" ht="13.2" x14ac:dyDescent="0.25">
      <c r="C158" s="57"/>
      <c r="D158" s="104"/>
      <c r="E158" s="59"/>
      <c r="F158" s="60"/>
      <c r="G158" s="60"/>
      <c r="H158" s="76"/>
      <c r="I158" s="62"/>
      <c r="J158" s="63" t="str">
        <f t="shared" si="22"/>
        <v/>
      </c>
      <c r="K158" s="64" t="str">
        <f t="shared" si="23"/>
        <v/>
      </c>
      <c r="L158" s="65"/>
      <c r="M158" s="66"/>
      <c r="N158" s="67"/>
      <c r="O158" s="68" t="str">
        <f t="shared" si="19"/>
        <v/>
      </c>
      <c r="P158" s="69" t="str">
        <f t="shared" si="24"/>
        <v/>
      </c>
      <c r="Q158" s="69" t="str">
        <f t="shared" si="25"/>
        <v/>
      </c>
      <c r="R158" s="70" t="str">
        <f t="shared" si="26"/>
        <v/>
      </c>
      <c r="S158" s="71" t="b">
        <f t="shared" si="20"/>
        <v>0</v>
      </c>
      <c r="T158" s="72" t="b">
        <f t="shared" si="27"/>
        <v>0</v>
      </c>
      <c r="U158" s="72"/>
      <c r="V158" s="72"/>
      <c r="W158" s="72" t="b">
        <f t="shared" si="18"/>
        <v>0</v>
      </c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</row>
    <row r="159" spans="3:43" s="73" customFormat="1" ht="13.2" x14ac:dyDescent="0.25">
      <c r="C159" s="57"/>
      <c r="D159" s="108"/>
      <c r="E159" s="60"/>
      <c r="F159" s="60"/>
      <c r="G159" s="60"/>
      <c r="H159" s="60"/>
      <c r="I159" s="62"/>
      <c r="J159" s="63" t="str">
        <f t="shared" si="22"/>
        <v/>
      </c>
      <c r="K159" s="64" t="str">
        <f t="shared" si="23"/>
        <v/>
      </c>
      <c r="L159" s="65"/>
      <c r="M159" s="66"/>
      <c r="N159" s="67"/>
      <c r="O159" s="68" t="str">
        <f t="shared" si="19"/>
        <v/>
      </c>
      <c r="P159" s="69" t="str">
        <f t="shared" si="24"/>
        <v/>
      </c>
      <c r="Q159" s="69" t="str">
        <f t="shared" si="25"/>
        <v/>
      </c>
      <c r="R159" s="70" t="str">
        <f t="shared" si="26"/>
        <v/>
      </c>
      <c r="S159" s="71" t="b">
        <f t="shared" si="20"/>
        <v>0</v>
      </c>
      <c r="T159" s="72" t="b">
        <f t="shared" si="27"/>
        <v>0</v>
      </c>
      <c r="U159" s="72"/>
      <c r="V159" s="72"/>
      <c r="W159" s="72" t="b">
        <f t="shared" si="18"/>
        <v>0</v>
      </c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</row>
    <row r="160" spans="3:43" s="73" customFormat="1" ht="13.2" x14ac:dyDescent="0.25">
      <c r="C160" s="57"/>
      <c r="D160" s="58"/>
      <c r="E160" s="59"/>
      <c r="F160" s="60"/>
      <c r="G160" s="60"/>
      <c r="H160" s="76"/>
      <c r="I160" s="62"/>
      <c r="J160" s="63" t="str">
        <f t="shared" si="22"/>
        <v/>
      </c>
      <c r="K160" s="64" t="str">
        <f t="shared" si="23"/>
        <v/>
      </c>
      <c r="L160" s="65"/>
      <c r="M160" s="66"/>
      <c r="N160" s="67"/>
      <c r="O160" s="68" t="str">
        <f t="shared" si="19"/>
        <v/>
      </c>
      <c r="P160" s="69" t="str">
        <f t="shared" si="24"/>
        <v/>
      </c>
      <c r="Q160" s="69" t="str">
        <f t="shared" si="25"/>
        <v/>
      </c>
      <c r="R160" s="70" t="str">
        <f t="shared" si="26"/>
        <v/>
      </c>
      <c r="S160" s="71" t="b">
        <f t="shared" si="20"/>
        <v>0</v>
      </c>
      <c r="T160" s="72" t="b">
        <f t="shared" si="27"/>
        <v>0</v>
      </c>
      <c r="U160" s="72"/>
      <c r="V160" s="72"/>
      <c r="W160" s="72" t="b">
        <f t="shared" si="18"/>
        <v>0</v>
      </c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</row>
    <row r="161" spans="3:36" s="73" customFormat="1" ht="13.2" x14ac:dyDescent="0.25">
      <c r="C161" s="57"/>
      <c r="D161" s="108"/>
      <c r="E161" s="60"/>
      <c r="F161" s="60"/>
      <c r="G161" s="60"/>
      <c r="H161" s="60"/>
      <c r="I161" s="62"/>
      <c r="J161" s="63" t="str">
        <f t="shared" si="22"/>
        <v/>
      </c>
      <c r="K161" s="64" t="str">
        <f t="shared" si="23"/>
        <v/>
      </c>
      <c r="L161" s="65"/>
      <c r="M161" s="66"/>
      <c r="N161" s="67"/>
      <c r="O161" s="68" t="str">
        <f t="shared" si="19"/>
        <v/>
      </c>
      <c r="P161" s="69" t="str">
        <f t="shared" si="24"/>
        <v/>
      </c>
      <c r="Q161" s="69" t="str">
        <f t="shared" si="25"/>
        <v/>
      </c>
      <c r="R161" s="70" t="str">
        <f t="shared" si="26"/>
        <v/>
      </c>
      <c r="S161" s="71" t="b">
        <f t="shared" si="20"/>
        <v>0</v>
      </c>
      <c r="T161" s="72" t="b">
        <f t="shared" si="27"/>
        <v>0</v>
      </c>
      <c r="U161" s="72"/>
      <c r="V161" s="72"/>
      <c r="W161" s="72" t="b">
        <f t="shared" si="18"/>
        <v>0</v>
      </c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</row>
    <row r="162" spans="3:36" s="73" customFormat="1" ht="13.2" x14ac:dyDescent="0.25">
      <c r="C162" s="57"/>
      <c r="D162" s="119"/>
      <c r="E162" s="60"/>
      <c r="F162" s="60"/>
      <c r="G162" s="60"/>
      <c r="H162" s="87"/>
      <c r="I162" s="62"/>
      <c r="J162" s="63" t="str">
        <f t="shared" si="22"/>
        <v/>
      </c>
      <c r="K162" s="64" t="str">
        <f t="shared" si="23"/>
        <v/>
      </c>
      <c r="L162" s="65"/>
      <c r="M162" s="66"/>
      <c r="N162" s="67"/>
      <c r="O162" s="68" t="str">
        <f t="shared" si="19"/>
        <v/>
      </c>
      <c r="P162" s="69" t="str">
        <f t="shared" si="24"/>
        <v/>
      </c>
      <c r="Q162" s="69" t="str">
        <f t="shared" si="25"/>
        <v/>
      </c>
      <c r="R162" s="70" t="str">
        <f t="shared" si="26"/>
        <v/>
      </c>
      <c r="S162" s="71" t="b">
        <f t="shared" si="20"/>
        <v>0</v>
      </c>
      <c r="T162" s="72" t="b">
        <f t="shared" si="27"/>
        <v>0</v>
      </c>
      <c r="U162" s="72"/>
      <c r="V162" s="72"/>
      <c r="W162" s="72" t="b">
        <f t="shared" si="18"/>
        <v>0</v>
      </c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</row>
    <row r="163" spans="3:36" s="73" customFormat="1" ht="13.2" x14ac:dyDescent="0.25">
      <c r="C163" s="57"/>
      <c r="D163" s="58"/>
      <c r="E163" s="59"/>
      <c r="F163" s="60"/>
      <c r="G163" s="60"/>
      <c r="H163" s="60"/>
      <c r="I163" s="62"/>
      <c r="J163" s="63" t="str">
        <f t="shared" si="22"/>
        <v/>
      </c>
      <c r="K163" s="64" t="str">
        <f t="shared" si="23"/>
        <v/>
      </c>
      <c r="L163" s="65"/>
      <c r="M163" s="66"/>
      <c r="N163" s="67"/>
      <c r="O163" s="68" t="str">
        <f t="shared" si="19"/>
        <v/>
      </c>
      <c r="P163" s="69" t="str">
        <f t="shared" si="24"/>
        <v/>
      </c>
      <c r="Q163" s="69" t="str">
        <f t="shared" si="25"/>
        <v/>
      </c>
      <c r="R163" s="70" t="str">
        <f t="shared" si="26"/>
        <v/>
      </c>
      <c r="S163" s="71" t="b">
        <f t="shared" si="20"/>
        <v>0</v>
      </c>
      <c r="T163" s="72" t="b">
        <f t="shared" si="27"/>
        <v>0</v>
      </c>
      <c r="U163" s="72"/>
      <c r="V163" s="72"/>
      <c r="W163" s="72" t="b">
        <f t="shared" si="18"/>
        <v>0</v>
      </c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</row>
    <row r="164" spans="3:36" s="73" customFormat="1" ht="13.2" x14ac:dyDescent="0.25">
      <c r="C164" s="57"/>
      <c r="D164" s="118"/>
      <c r="E164" s="60"/>
      <c r="F164" s="60"/>
      <c r="G164" s="60"/>
      <c r="H164" s="60"/>
      <c r="I164" s="62"/>
      <c r="J164" s="63" t="str">
        <f t="shared" si="22"/>
        <v/>
      </c>
      <c r="K164" s="64" t="str">
        <f t="shared" si="23"/>
        <v/>
      </c>
      <c r="L164" s="65"/>
      <c r="M164" s="66"/>
      <c r="N164" s="67"/>
      <c r="O164" s="68" t="str">
        <f t="shared" si="19"/>
        <v/>
      </c>
      <c r="P164" s="69" t="str">
        <f t="shared" si="24"/>
        <v/>
      </c>
      <c r="Q164" s="69" t="str">
        <f t="shared" si="25"/>
        <v/>
      </c>
      <c r="R164" s="70" t="str">
        <f t="shared" si="26"/>
        <v/>
      </c>
      <c r="S164" s="71" t="b">
        <f t="shared" si="20"/>
        <v>0</v>
      </c>
      <c r="T164" s="72" t="b">
        <f t="shared" si="27"/>
        <v>0</v>
      </c>
      <c r="U164" s="72"/>
      <c r="V164" s="72"/>
      <c r="W164" s="72" t="b">
        <f t="shared" si="18"/>
        <v>0</v>
      </c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</row>
    <row r="165" spans="3:36" s="73" customFormat="1" ht="13.2" x14ac:dyDescent="0.25">
      <c r="C165" s="57"/>
      <c r="D165" s="58"/>
      <c r="E165" s="59"/>
      <c r="F165" s="60"/>
      <c r="G165" s="60"/>
      <c r="H165" s="60"/>
      <c r="I165" s="62"/>
      <c r="J165" s="63" t="str">
        <f t="shared" si="22"/>
        <v/>
      </c>
      <c r="K165" s="64" t="str">
        <f t="shared" si="23"/>
        <v/>
      </c>
      <c r="L165" s="65"/>
      <c r="M165" s="66"/>
      <c r="N165" s="67"/>
      <c r="O165" s="68" t="str">
        <f t="shared" si="19"/>
        <v/>
      </c>
      <c r="P165" s="69" t="str">
        <f t="shared" si="24"/>
        <v/>
      </c>
      <c r="Q165" s="69" t="str">
        <f t="shared" si="25"/>
        <v/>
      </c>
      <c r="R165" s="70" t="str">
        <f t="shared" si="26"/>
        <v/>
      </c>
      <c r="S165" s="71" t="b">
        <f t="shared" si="20"/>
        <v>0</v>
      </c>
      <c r="T165" s="72" t="b">
        <f t="shared" si="27"/>
        <v>0</v>
      </c>
      <c r="U165" s="72"/>
      <c r="V165" s="72"/>
      <c r="W165" s="72" t="b">
        <f t="shared" si="18"/>
        <v>0</v>
      </c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</row>
    <row r="166" spans="3:36" s="73" customFormat="1" ht="13.2" x14ac:dyDescent="0.25">
      <c r="C166" s="57"/>
      <c r="D166" s="114"/>
      <c r="E166" s="60"/>
      <c r="F166" s="60"/>
      <c r="G166" s="60"/>
      <c r="H166" s="92"/>
      <c r="I166" s="62"/>
      <c r="J166" s="63" t="str">
        <f t="shared" si="22"/>
        <v/>
      </c>
      <c r="K166" s="64" t="str">
        <f t="shared" si="23"/>
        <v/>
      </c>
      <c r="L166" s="65"/>
      <c r="M166" s="66"/>
      <c r="N166" s="67"/>
      <c r="O166" s="68" t="str">
        <f t="shared" si="19"/>
        <v/>
      </c>
      <c r="P166" s="69" t="str">
        <f t="shared" si="24"/>
        <v/>
      </c>
      <c r="Q166" s="69" t="str">
        <f t="shared" si="25"/>
        <v/>
      </c>
      <c r="R166" s="70" t="str">
        <f t="shared" si="26"/>
        <v/>
      </c>
      <c r="S166" s="71" t="b">
        <f t="shared" si="20"/>
        <v>0</v>
      </c>
      <c r="T166" s="72" t="b">
        <f t="shared" si="27"/>
        <v>0</v>
      </c>
      <c r="U166" s="72"/>
      <c r="V166" s="72"/>
      <c r="W166" s="72" t="b">
        <f t="shared" si="18"/>
        <v>0</v>
      </c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</row>
    <row r="167" spans="3:36" s="73" customFormat="1" ht="13.2" x14ac:dyDescent="0.25">
      <c r="C167" s="57"/>
      <c r="D167" s="58"/>
      <c r="E167" s="59"/>
      <c r="F167" s="60"/>
      <c r="G167" s="60"/>
      <c r="H167" s="60"/>
      <c r="I167" s="62"/>
      <c r="J167" s="63" t="str">
        <f t="shared" si="22"/>
        <v/>
      </c>
      <c r="K167" s="64" t="str">
        <f t="shared" si="23"/>
        <v/>
      </c>
      <c r="L167" s="65"/>
      <c r="M167" s="66"/>
      <c r="N167" s="67"/>
      <c r="O167" s="68" t="str">
        <f t="shared" si="19"/>
        <v/>
      </c>
      <c r="P167" s="69" t="str">
        <f t="shared" si="24"/>
        <v/>
      </c>
      <c r="Q167" s="69" t="str">
        <f t="shared" si="25"/>
        <v/>
      </c>
      <c r="R167" s="70" t="str">
        <f t="shared" si="26"/>
        <v/>
      </c>
      <c r="S167" s="71" t="b">
        <f t="shared" si="20"/>
        <v>0</v>
      </c>
      <c r="T167" s="72" t="b">
        <f t="shared" si="27"/>
        <v>0</v>
      </c>
      <c r="U167" s="72"/>
      <c r="V167" s="72"/>
      <c r="W167" s="72" t="b">
        <f t="shared" si="18"/>
        <v>0</v>
      </c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</row>
    <row r="168" spans="3:36" s="73" customFormat="1" ht="13.2" x14ac:dyDescent="0.25">
      <c r="C168" s="57"/>
      <c r="D168" s="58"/>
      <c r="E168" s="59"/>
      <c r="F168" s="59"/>
      <c r="G168" s="59"/>
      <c r="H168" s="59"/>
      <c r="I168" s="62"/>
      <c r="J168" s="63" t="str">
        <f t="shared" si="22"/>
        <v/>
      </c>
      <c r="K168" s="64" t="str">
        <f t="shared" si="23"/>
        <v/>
      </c>
      <c r="L168" s="65"/>
      <c r="M168" s="66"/>
      <c r="N168" s="67"/>
      <c r="O168" s="68" t="str">
        <f t="shared" si="19"/>
        <v/>
      </c>
      <c r="P168" s="69" t="str">
        <f t="shared" si="24"/>
        <v/>
      </c>
      <c r="Q168" s="69" t="str">
        <f t="shared" si="25"/>
        <v/>
      </c>
      <c r="R168" s="70" t="str">
        <f t="shared" si="26"/>
        <v/>
      </c>
      <c r="S168" s="71" t="b">
        <f t="shared" si="20"/>
        <v>0</v>
      </c>
      <c r="T168" s="72" t="b">
        <f t="shared" si="27"/>
        <v>0</v>
      </c>
      <c r="U168" s="72"/>
      <c r="V168" s="72"/>
      <c r="W168" s="72" t="b">
        <f t="shared" si="18"/>
        <v>0</v>
      </c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</row>
    <row r="169" spans="3:36" s="73" customFormat="1" ht="13.2" x14ac:dyDescent="0.25">
      <c r="C169" s="57"/>
      <c r="D169" s="58"/>
      <c r="E169" s="95"/>
      <c r="F169" s="95"/>
      <c r="G169" s="96"/>
      <c r="H169" s="80"/>
      <c r="I169" s="62"/>
      <c r="J169" s="63" t="str">
        <f t="shared" si="22"/>
        <v/>
      </c>
      <c r="K169" s="64" t="str">
        <f t="shared" si="23"/>
        <v/>
      </c>
      <c r="L169" s="65"/>
      <c r="M169" s="66"/>
      <c r="N169" s="67"/>
      <c r="O169" s="68" t="str">
        <f t="shared" si="19"/>
        <v/>
      </c>
      <c r="P169" s="69" t="str">
        <f t="shared" si="24"/>
        <v/>
      </c>
      <c r="Q169" s="69" t="str">
        <f t="shared" si="25"/>
        <v/>
      </c>
      <c r="R169" s="70" t="str">
        <f t="shared" si="26"/>
        <v/>
      </c>
      <c r="S169" s="71" t="b">
        <f t="shared" si="20"/>
        <v>0</v>
      </c>
      <c r="T169" s="72" t="b">
        <f t="shared" si="27"/>
        <v>0</v>
      </c>
      <c r="U169" s="72"/>
      <c r="V169" s="72"/>
      <c r="W169" s="72" t="b">
        <f t="shared" si="18"/>
        <v>0</v>
      </c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</row>
    <row r="170" spans="3:36" s="73" customFormat="1" ht="13.2" x14ac:dyDescent="0.25">
      <c r="C170" s="57"/>
      <c r="D170" s="58"/>
      <c r="E170" s="59"/>
      <c r="F170" s="60"/>
      <c r="G170" s="59"/>
      <c r="H170" s="80"/>
      <c r="I170" s="62"/>
      <c r="J170" s="63" t="str">
        <f t="shared" si="22"/>
        <v/>
      </c>
      <c r="K170" s="64" t="str">
        <f t="shared" si="23"/>
        <v/>
      </c>
      <c r="L170" s="65"/>
      <c r="M170" s="66"/>
      <c r="N170" s="67"/>
      <c r="O170" s="68" t="str">
        <f t="shared" si="19"/>
        <v/>
      </c>
      <c r="P170" s="69" t="str">
        <f t="shared" si="24"/>
        <v/>
      </c>
      <c r="Q170" s="69" t="str">
        <f t="shared" si="25"/>
        <v/>
      </c>
      <c r="R170" s="70" t="str">
        <f t="shared" si="26"/>
        <v/>
      </c>
      <c r="S170" s="71" t="b">
        <f t="shared" si="20"/>
        <v>0</v>
      </c>
      <c r="T170" s="72" t="b">
        <f t="shared" si="27"/>
        <v>0</v>
      </c>
      <c r="U170" s="72"/>
      <c r="V170" s="72"/>
      <c r="W170" s="72" t="b">
        <f t="shared" si="18"/>
        <v>0</v>
      </c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</row>
    <row r="171" spans="3:36" s="73" customFormat="1" ht="13.2" x14ac:dyDescent="0.25">
      <c r="C171" s="57"/>
      <c r="D171" s="58"/>
      <c r="E171" s="95"/>
      <c r="F171" s="95"/>
      <c r="G171" s="96"/>
      <c r="H171" s="80"/>
      <c r="I171" s="62"/>
      <c r="J171" s="63" t="str">
        <f t="shared" si="22"/>
        <v/>
      </c>
      <c r="K171" s="64" t="str">
        <f t="shared" si="23"/>
        <v/>
      </c>
      <c r="L171" s="65"/>
      <c r="M171" s="66"/>
      <c r="N171" s="67"/>
      <c r="O171" s="68" t="str">
        <f t="shared" si="19"/>
        <v/>
      </c>
      <c r="P171" s="69" t="str">
        <f t="shared" si="24"/>
        <v/>
      </c>
      <c r="Q171" s="69" t="str">
        <f t="shared" si="25"/>
        <v/>
      </c>
      <c r="R171" s="70" t="str">
        <f t="shared" si="26"/>
        <v/>
      </c>
      <c r="S171" s="71" t="b">
        <f t="shared" si="20"/>
        <v>0</v>
      </c>
      <c r="T171" s="72" t="b">
        <f t="shared" si="27"/>
        <v>0</v>
      </c>
      <c r="U171" s="72"/>
      <c r="V171" s="72"/>
      <c r="W171" s="72" t="b">
        <f t="shared" si="18"/>
        <v>0</v>
      </c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</row>
    <row r="172" spans="3:36" s="73" customFormat="1" ht="13.2" x14ac:dyDescent="0.25">
      <c r="C172" s="57"/>
      <c r="D172" s="58"/>
      <c r="E172" s="60"/>
      <c r="F172" s="60"/>
      <c r="G172" s="60"/>
      <c r="H172" s="87"/>
      <c r="I172" s="62"/>
      <c r="J172" s="63" t="str">
        <f t="shared" si="22"/>
        <v/>
      </c>
      <c r="K172" s="64" t="str">
        <f t="shared" si="23"/>
        <v/>
      </c>
      <c r="L172" s="65"/>
      <c r="M172" s="66"/>
      <c r="N172" s="67"/>
      <c r="O172" s="68" t="str">
        <f t="shared" si="19"/>
        <v/>
      </c>
      <c r="P172" s="69" t="str">
        <f t="shared" si="24"/>
        <v/>
      </c>
      <c r="Q172" s="69" t="str">
        <f t="shared" si="25"/>
        <v/>
      </c>
      <c r="R172" s="70" t="str">
        <f t="shared" si="26"/>
        <v/>
      </c>
      <c r="S172" s="71" t="b">
        <f t="shared" si="20"/>
        <v>0</v>
      </c>
      <c r="T172" s="72" t="b">
        <f t="shared" si="27"/>
        <v>0</v>
      </c>
      <c r="U172" s="72"/>
      <c r="V172" s="72"/>
      <c r="W172" s="72" t="b">
        <f t="shared" si="18"/>
        <v>0</v>
      </c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</row>
    <row r="173" spans="3:36" s="73" customFormat="1" ht="13.2" x14ac:dyDescent="0.25">
      <c r="C173" s="57"/>
      <c r="D173" s="104"/>
      <c r="E173" s="60"/>
      <c r="F173" s="60"/>
      <c r="G173" s="60"/>
      <c r="H173" s="60"/>
      <c r="I173" s="62"/>
      <c r="J173" s="63" t="str">
        <f t="shared" si="22"/>
        <v/>
      </c>
      <c r="K173" s="64" t="str">
        <f t="shared" si="23"/>
        <v/>
      </c>
      <c r="L173" s="65"/>
      <c r="M173" s="66"/>
      <c r="N173" s="67"/>
      <c r="O173" s="68" t="str">
        <f t="shared" si="19"/>
        <v/>
      </c>
      <c r="P173" s="69" t="str">
        <f t="shared" si="24"/>
        <v/>
      </c>
      <c r="Q173" s="69" t="str">
        <f t="shared" si="25"/>
        <v/>
      </c>
      <c r="R173" s="70" t="str">
        <f t="shared" si="26"/>
        <v/>
      </c>
      <c r="S173" s="71" t="b">
        <f t="shared" si="20"/>
        <v>0</v>
      </c>
      <c r="T173" s="72" t="b">
        <f t="shared" si="27"/>
        <v>0</v>
      </c>
      <c r="U173" s="72"/>
      <c r="V173" s="72"/>
      <c r="W173" s="72" t="b">
        <f t="shared" si="18"/>
        <v>0</v>
      </c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</row>
    <row r="174" spans="3:36" s="73" customFormat="1" ht="13.2" x14ac:dyDescent="0.25">
      <c r="C174" s="57"/>
      <c r="D174" s="120"/>
      <c r="E174" s="83"/>
      <c r="F174" s="87"/>
      <c r="G174" s="87"/>
      <c r="H174" s="87"/>
      <c r="I174" s="62"/>
      <c r="J174" s="63" t="str">
        <f t="shared" si="22"/>
        <v/>
      </c>
      <c r="K174" s="64" t="str">
        <f t="shared" si="23"/>
        <v/>
      </c>
      <c r="L174" s="65"/>
      <c r="M174" s="66"/>
      <c r="N174" s="67"/>
      <c r="O174" s="68" t="str">
        <f t="shared" si="19"/>
        <v/>
      </c>
      <c r="P174" s="69" t="str">
        <f t="shared" si="24"/>
        <v/>
      </c>
      <c r="Q174" s="69" t="str">
        <f t="shared" si="25"/>
        <v/>
      </c>
      <c r="R174" s="70" t="str">
        <f t="shared" si="26"/>
        <v/>
      </c>
      <c r="S174" s="71" t="b">
        <f t="shared" si="20"/>
        <v>0</v>
      </c>
      <c r="T174" s="72" t="b">
        <f t="shared" si="27"/>
        <v>0</v>
      </c>
      <c r="U174" s="72"/>
      <c r="V174" s="72"/>
      <c r="W174" s="72" t="b">
        <f t="shared" si="18"/>
        <v>0</v>
      </c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110"/>
    </row>
    <row r="175" spans="3:36" s="73" customFormat="1" ht="13.2" x14ac:dyDescent="0.25">
      <c r="C175" s="57"/>
      <c r="D175" s="120"/>
      <c r="E175" s="92"/>
      <c r="F175" s="60"/>
      <c r="G175" s="60"/>
      <c r="H175" s="121"/>
      <c r="I175" s="62"/>
      <c r="J175" s="63" t="str">
        <f t="shared" si="22"/>
        <v/>
      </c>
      <c r="K175" s="64" t="str">
        <f t="shared" si="23"/>
        <v/>
      </c>
      <c r="L175" s="65"/>
      <c r="M175" s="66"/>
      <c r="N175" s="67"/>
      <c r="O175" s="68" t="str">
        <f t="shared" si="19"/>
        <v/>
      </c>
      <c r="P175" s="69" t="str">
        <f t="shared" si="24"/>
        <v/>
      </c>
      <c r="Q175" s="69" t="str">
        <f t="shared" si="25"/>
        <v/>
      </c>
      <c r="R175" s="70" t="str">
        <f t="shared" si="26"/>
        <v/>
      </c>
      <c r="S175" s="71" t="b">
        <f t="shared" si="20"/>
        <v>0</v>
      </c>
      <c r="T175" s="72" t="b">
        <f t="shared" si="27"/>
        <v>0</v>
      </c>
      <c r="U175" s="72"/>
      <c r="V175" s="72"/>
      <c r="W175" s="72" t="b">
        <f t="shared" si="18"/>
        <v>0</v>
      </c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</row>
    <row r="176" spans="3:36" s="73" customFormat="1" ht="13.2" x14ac:dyDescent="0.25">
      <c r="C176" s="57"/>
      <c r="D176" s="104"/>
      <c r="E176" s="59"/>
      <c r="F176" s="60"/>
      <c r="G176" s="60"/>
      <c r="H176" s="87"/>
      <c r="I176" s="62"/>
      <c r="J176" s="63" t="str">
        <f t="shared" si="22"/>
        <v/>
      </c>
      <c r="K176" s="64" t="str">
        <f t="shared" si="23"/>
        <v/>
      </c>
      <c r="L176" s="65"/>
      <c r="M176" s="66"/>
      <c r="N176" s="67"/>
      <c r="O176" s="68" t="str">
        <f t="shared" si="19"/>
        <v/>
      </c>
      <c r="P176" s="69" t="str">
        <f t="shared" si="24"/>
        <v/>
      </c>
      <c r="Q176" s="69" t="str">
        <f t="shared" si="25"/>
        <v/>
      </c>
      <c r="R176" s="70" t="str">
        <f t="shared" si="26"/>
        <v/>
      </c>
      <c r="S176" s="71" t="b">
        <f t="shared" si="20"/>
        <v>0</v>
      </c>
      <c r="T176" s="72" t="b">
        <f t="shared" si="27"/>
        <v>0</v>
      </c>
      <c r="U176" s="72"/>
      <c r="V176" s="72"/>
      <c r="W176" s="72" t="b">
        <f t="shared" si="18"/>
        <v>0</v>
      </c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</row>
    <row r="177" spans="3:43" s="73" customFormat="1" ht="13.2" x14ac:dyDescent="0.25">
      <c r="C177" s="57"/>
      <c r="D177" s="104"/>
      <c r="E177" s="59"/>
      <c r="F177" s="60"/>
      <c r="G177" s="60"/>
      <c r="H177" s="60"/>
      <c r="I177" s="62"/>
      <c r="J177" s="63" t="str">
        <f t="shared" si="22"/>
        <v/>
      </c>
      <c r="K177" s="64" t="str">
        <f t="shared" si="23"/>
        <v/>
      </c>
      <c r="L177" s="65"/>
      <c r="M177" s="66"/>
      <c r="N177" s="67"/>
      <c r="O177" s="68" t="str">
        <f t="shared" si="19"/>
        <v/>
      </c>
      <c r="P177" s="69" t="str">
        <f t="shared" si="24"/>
        <v/>
      </c>
      <c r="Q177" s="69" t="str">
        <f t="shared" si="25"/>
        <v/>
      </c>
      <c r="R177" s="70" t="str">
        <f t="shared" si="26"/>
        <v/>
      </c>
      <c r="S177" s="71" t="b">
        <f t="shared" si="20"/>
        <v>0</v>
      </c>
      <c r="T177" s="72" t="b">
        <f t="shared" si="27"/>
        <v>0</v>
      </c>
      <c r="U177" s="72"/>
      <c r="V177" s="72"/>
      <c r="W177" s="72" t="b">
        <f t="shared" si="18"/>
        <v>0</v>
      </c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K177" s="110"/>
    </row>
    <row r="178" spans="3:43" s="73" customFormat="1" ht="13.2" x14ac:dyDescent="0.25">
      <c r="C178" s="57"/>
      <c r="D178" s="104"/>
      <c r="E178" s="60"/>
      <c r="F178" s="60"/>
      <c r="G178" s="60"/>
      <c r="H178" s="92"/>
      <c r="I178" s="62"/>
      <c r="J178" s="63" t="str">
        <f t="shared" si="22"/>
        <v/>
      </c>
      <c r="K178" s="64" t="str">
        <f t="shared" si="23"/>
        <v/>
      </c>
      <c r="L178" s="65"/>
      <c r="M178" s="66"/>
      <c r="N178" s="67"/>
      <c r="O178" s="68" t="str">
        <f t="shared" si="19"/>
        <v/>
      </c>
      <c r="P178" s="69" t="str">
        <f t="shared" si="24"/>
        <v/>
      </c>
      <c r="Q178" s="69" t="str">
        <f t="shared" si="25"/>
        <v/>
      </c>
      <c r="R178" s="70" t="str">
        <f t="shared" si="26"/>
        <v/>
      </c>
      <c r="S178" s="71" t="b">
        <f t="shared" si="20"/>
        <v>0</v>
      </c>
      <c r="T178" s="72" t="b">
        <f t="shared" si="27"/>
        <v>0</v>
      </c>
      <c r="U178" s="72"/>
      <c r="V178" s="72"/>
      <c r="W178" s="72" t="b">
        <f t="shared" si="18"/>
        <v>0</v>
      </c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</row>
    <row r="179" spans="3:43" s="73" customFormat="1" ht="13.2" x14ac:dyDescent="0.25">
      <c r="C179" s="57"/>
      <c r="D179" s="118"/>
      <c r="E179" s="60"/>
      <c r="F179" s="60"/>
      <c r="G179" s="60"/>
      <c r="H179" s="87"/>
      <c r="I179" s="62"/>
      <c r="J179" s="63" t="str">
        <f t="shared" si="22"/>
        <v/>
      </c>
      <c r="K179" s="64" t="str">
        <f t="shared" si="23"/>
        <v/>
      </c>
      <c r="L179" s="65"/>
      <c r="M179" s="66"/>
      <c r="N179" s="67"/>
      <c r="O179" s="68" t="str">
        <f t="shared" si="19"/>
        <v/>
      </c>
      <c r="P179" s="69" t="str">
        <f t="shared" si="24"/>
        <v/>
      </c>
      <c r="Q179" s="69" t="str">
        <f t="shared" si="25"/>
        <v/>
      </c>
      <c r="R179" s="70" t="str">
        <f t="shared" si="26"/>
        <v/>
      </c>
      <c r="S179" s="71" t="b">
        <f t="shared" si="20"/>
        <v>0</v>
      </c>
      <c r="T179" s="72" t="b">
        <f t="shared" si="27"/>
        <v>0</v>
      </c>
      <c r="U179" s="72"/>
      <c r="V179" s="72"/>
      <c r="W179" s="72" t="b">
        <f t="shared" si="18"/>
        <v>0</v>
      </c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Q179" s="110"/>
    </row>
    <row r="180" spans="3:43" s="110" customFormat="1" ht="13.2" x14ac:dyDescent="0.25">
      <c r="C180" s="57"/>
      <c r="D180" s="120"/>
      <c r="E180" s="92"/>
      <c r="F180" s="92"/>
      <c r="G180" s="60"/>
      <c r="H180" s="92"/>
      <c r="I180" s="62"/>
      <c r="J180" s="63" t="str">
        <f t="shared" si="22"/>
        <v/>
      </c>
      <c r="K180" s="64" t="str">
        <f t="shared" si="23"/>
        <v/>
      </c>
      <c r="L180" s="65"/>
      <c r="M180" s="66"/>
      <c r="N180" s="67"/>
      <c r="O180" s="68" t="str">
        <f t="shared" si="19"/>
        <v/>
      </c>
      <c r="P180" s="69" t="str">
        <f t="shared" si="24"/>
        <v/>
      </c>
      <c r="Q180" s="69" t="str">
        <f t="shared" si="25"/>
        <v/>
      </c>
      <c r="R180" s="70" t="str">
        <f t="shared" si="26"/>
        <v/>
      </c>
      <c r="S180" s="71" t="b">
        <f t="shared" si="20"/>
        <v>0</v>
      </c>
      <c r="T180" s="72" t="b">
        <f t="shared" si="27"/>
        <v>0</v>
      </c>
      <c r="U180" s="72"/>
      <c r="V180" s="72"/>
      <c r="W180" s="72" t="b">
        <f t="shared" si="18"/>
        <v>0</v>
      </c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73"/>
      <c r="AK180" s="73"/>
      <c r="AM180" s="73"/>
      <c r="AO180" s="73"/>
      <c r="AQ180" s="73"/>
    </row>
    <row r="181" spans="3:43" s="73" customFormat="1" ht="13.2" x14ac:dyDescent="0.25">
      <c r="C181" s="57"/>
      <c r="D181" s="118"/>
      <c r="E181" s="60"/>
      <c r="F181" s="60"/>
      <c r="G181" s="60"/>
      <c r="H181" s="87"/>
      <c r="I181" s="62"/>
      <c r="J181" s="63" t="str">
        <f t="shared" si="22"/>
        <v/>
      </c>
      <c r="K181" s="64" t="str">
        <f t="shared" si="23"/>
        <v/>
      </c>
      <c r="L181" s="65"/>
      <c r="M181" s="66"/>
      <c r="N181" s="67"/>
      <c r="O181" s="68" t="str">
        <f t="shared" si="19"/>
        <v/>
      </c>
      <c r="P181" s="69" t="str">
        <f t="shared" si="24"/>
        <v/>
      </c>
      <c r="Q181" s="69" t="str">
        <f t="shared" si="25"/>
        <v/>
      </c>
      <c r="R181" s="70" t="str">
        <f t="shared" si="26"/>
        <v/>
      </c>
      <c r="S181" s="71" t="b">
        <f t="shared" si="20"/>
        <v>0</v>
      </c>
      <c r="T181" s="72" t="b">
        <f t="shared" si="27"/>
        <v>0</v>
      </c>
      <c r="U181" s="72"/>
      <c r="V181" s="72"/>
      <c r="W181" s="72" t="b">
        <f t="shared" si="18"/>
        <v>0</v>
      </c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M181" s="110"/>
      <c r="AO181" s="110"/>
    </row>
    <row r="182" spans="3:43" s="73" customFormat="1" ht="13.2" x14ac:dyDescent="0.25">
      <c r="C182" s="57"/>
      <c r="D182" s="120"/>
      <c r="E182" s="83"/>
      <c r="F182" s="87"/>
      <c r="G182" s="87"/>
      <c r="H182" s="87"/>
      <c r="I182" s="62"/>
      <c r="J182" s="63" t="str">
        <f t="shared" si="22"/>
        <v/>
      </c>
      <c r="K182" s="64" t="str">
        <f t="shared" si="23"/>
        <v/>
      </c>
      <c r="L182" s="65"/>
      <c r="M182" s="66"/>
      <c r="N182" s="67"/>
      <c r="O182" s="68" t="str">
        <f t="shared" si="19"/>
        <v/>
      </c>
      <c r="P182" s="69" t="str">
        <f t="shared" si="24"/>
        <v/>
      </c>
      <c r="Q182" s="69" t="str">
        <f t="shared" si="25"/>
        <v/>
      </c>
      <c r="R182" s="70" t="str">
        <f t="shared" si="26"/>
        <v/>
      </c>
      <c r="S182" s="71" t="b">
        <f t="shared" si="20"/>
        <v>0</v>
      </c>
      <c r="T182" s="72" t="b">
        <f t="shared" si="27"/>
        <v>0</v>
      </c>
      <c r="U182" s="72"/>
      <c r="V182" s="72"/>
      <c r="W182" s="72" t="b">
        <f t="shared" si="18"/>
        <v>0</v>
      </c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</row>
    <row r="183" spans="3:43" s="73" customFormat="1" ht="13.2" x14ac:dyDescent="0.25">
      <c r="C183" s="57"/>
      <c r="D183" s="120"/>
      <c r="E183" s="83"/>
      <c r="F183" s="87"/>
      <c r="G183" s="87"/>
      <c r="H183" s="87"/>
      <c r="I183" s="62"/>
      <c r="J183" s="63" t="str">
        <f t="shared" si="22"/>
        <v/>
      </c>
      <c r="K183" s="64" t="str">
        <f t="shared" si="23"/>
        <v/>
      </c>
      <c r="L183" s="65"/>
      <c r="M183" s="66"/>
      <c r="N183" s="67"/>
      <c r="O183" s="68" t="str">
        <f t="shared" si="19"/>
        <v/>
      </c>
      <c r="P183" s="69" t="str">
        <f t="shared" si="24"/>
        <v/>
      </c>
      <c r="Q183" s="69" t="str">
        <f t="shared" si="25"/>
        <v/>
      </c>
      <c r="R183" s="70" t="str">
        <f t="shared" si="26"/>
        <v/>
      </c>
      <c r="S183" s="71" t="b">
        <f t="shared" si="20"/>
        <v>0</v>
      </c>
      <c r="T183" s="72" t="b">
        <f t="shared" si="27"/>
        <v>0</v>
      </c>
      <c r="U183" s="72"/>
      <c r="V183" s="72"/>
      <c r="W183" s="72" t="b">
        <f t="shared" ref="W183:W246" si="28">T183</f>
        <v>0</v>
      </c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110"/>
    </row>
    <row r="184" spans="3:43" s="73" customFormat="1" ht="13.2" x14ac:dyDescent="0.25">
      <c r="C184" s="57"/>
      <c r="D184" s="58"/>
      <c r="E184" s="60"/>
      <c r="F184" s="60"/>
      <c r="G184" s="60"/>
      <c r="H184" s="87"/>
      <c r="I184" s="62"/>
      <c r="J184" s="63" t="str">
        <f t="shared" si="22"/>
        <v/>
      </c>
      <c r="K184" s="64" t="str">
        <f t="shared" si="23"/>
        <v/>
      </c>
      <c r="L184" s="65"/>
      <c r="M184" s="66"/>
      <c r="N184" s="67"/>
      <c r="O184" s="68" t="str">
        <f t="shared" si="19"/>
        <v/>
      </c>
      <c r="P184" s="69" t="str">
        <f t="shared" si="24"/>
        <v/>
      </c>
      <c r="Q184" s="69" t="str">
        <f t="shared" si="25"/>
        <v/>
      </c>
      <c r="R184" s="70" t="str">
        <f t="shared" si="26"/>
        <v/>
      </c>
      <c r="S184" s="71" t="b">
        <f t="shared" si="20"/>
        <v>0</v>
      </c>
      <c r="T184" s="72" t="b">
        <f t="shared" si="27"/>
        <v>0</v>
      </c>
      <c r="U184" s="72"/>
      <c r="V184" s="72"/>
      <c r="W184" s="72" t="b">
        <f t="shared" si="28"/>
        <v>0</v>
      </c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</row>
    <row r="185" spans="3:43" s="73" customFormat="1" ht="13.2" x14ac:dyDescent="0.25">
      <c r="C185" s="57"/>
      <c r="D185" s="120"/>
      <c r="E185" s="83"/>
      <c r="F185" s="87"/>
      <c r="G185" s="87"/>
      <c r="H185" s="87"/>
      <c r="I185" s="62"/>
      <c r="J185" s="63" t="str">
        <f t="shared" si="22"/>
        <v/>
      </c>
      <c r="K185" s="64" t="str">
        <f t="shared" si="23"/>
        <v/>
      </c>
      <c r="L185" s="65"/>
      <c r="M185" s="66"/>
      <c r="N185" s="67"/>
      <c r="O185" s="68" t="str">
        <f t="shared" si="19"/>
        <v/>
      </c>
      <c r="P185" s="69" t="str">
        <f t="shared" si="24"/>
        <v/>
      </c>
      <c r="Q185" s="69" t="str">
        <f t="shared" si="25"/>
        <v/>
      </c>
      <c r="R185" s="70" t="str">
        <f t="shared" si="26"/>
        <v/>
      </c>
      <c r="S185" s="71" t="b">
        <f t="shared" si="20"/>
        <v>0</v>
      </c>
      <c r="T185" s="72" t="b">
        <f t="shared" si="27"/>
        <v>0</v>
      </c>
      <c r="U185" s="72"/>
      <c r="V185" s="72"/>
      <c r="W185" s="72" t="b">
        <f t="shared" si="28"/>
        <v>0</v>
      </c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</row>
    <row r="186" spans="3:43" s="73" customFormat="1" ht="13.2" x14ac:dyDescent="0.25">
      <c r="C186" s="57"/>
      <c r="D186" s="104"/>
      <c r="E186" s="60"/>
      <c r="F186" s="60"/>
      <c r="G186" s="60"/>
      <c r="H186" s="87"/>
      <c r="I186" s="62"/>
      <c r="J186" s="63" t="str">
        <f t="shared" si="22"/>
        <v/>
      </c>
      <c r="K186" s="64" t="str">
        <f t="shared" si="23"/>
        <v/>
      </c>
      <c r="L186" s="65"/>
      <c r="M186" s="66"/>
      <c r="N186" s="67"/>
      <c r="O186" s="68" t="str">
        <f t="shared" si="19"/>
        <v/>
      </c>
      <c r="P186" s="69" t="str">
        <f t="shared" si="24"/>
        <v/>
      </c>
      <c r="Q186" s="69" t="str">
        <f t="shared" si="25"/>
        <v/>
      </c>
      <c r="R186" s="70" t="str">
        <f t="shared" si="26"/>
        <v/>
      </c>
      <c r="S186" s="71" t="b">
        <f t="shared" si="20"/>
        <v>0</v>
      </c>
      <c r="T186" s="72" t="b">
        <f t="shared" si="27"/>
        <v>0</v>
      </c>
      <c r="U186" s="72"/>
      <c r="V186" s="72"/>
      <c r="W186" s="72" t="b">
        <f t="shared" si="28"/>
        <v>0</v>
      </c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K186" s="110"/>
    </row>
    <row r="187" spans="3:43" s="73" customFormat="1" ht="13.2" x14ac:dyDescent="0.25">
      <c r="C187" s="57"/>
      <c r="D187" s="120"/>
      <c r="E187" s="83"/>
      <c r="F187" s="87"/>
      <c r="G187" s="60"/>
      <c r="H187" s="87"/>
      <c r="I187" s="62"/>
      <c r="J187" s="63" t="str">
        <f t="shared" si="22"/>
        <v/>
      </c>
      <c r="K187" s="64" t="str">
        <f t="shared" si="23"/>
        <v/>
      </c>
      <c r="L187" s="65"/>
      <c r="M187" s="66"/>
      <c r="N187" s="67"/>
      <c r="O187" s="68" t="str">
        <f t="shared" si="19"/>
        <v/>
      </c>
      <c r="P187" s="69" t="str">
        <f t="shared" si="24"/>
        <v/>
      </c>
      <c r="Q187" s="69" t="str">
        <f t="shared" si="25"/>
        <v/>
      </c>
      <c r="R187" s="70" t="str">
        <f t="shared" si="26"/>
        <v/>
      </c>
      <c r="S187" s="71" t="b">
        <f t="shared" si="20"/>
        <v>0</v>
      </c>
      <c r="T187" s="72" t="b">
        <f t="shared" si="27"/>
        <v>0</v>
      </c>
      <c r="U187" s="72"/>
      <c r="V187" s="72"/>
      <c r="W187" s="72" t="b">
        <f t="shared" si="28"/>
        <v>0</v>
      </c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</row>
    <row r="188" spans="3:43" s="73" customFormat="1" ht="13.2" x14ac:dyDescent="0.25">
      <c r="C188" s="57"/>
      <c r="D188" s="120"/>
      <c r="E188" s="60"/>
      <c r="F188" s="60"/>
      <c r="G188" s="60"/>
      <c r="H188" s="87"/>
      <c r="I188" s="62"/>
      <c r="J188" s="63" t="str">
        <f t="shared" si="22"/>
        <v/>
      </c>
      <c r="K188" s="64" t="str">
        <f t="shared" si="23"/>
        <v/>
      </c>
      <c r="L188" s="65"/>
      <c r="M188" s="66"/>
      <c r="N188" s="67"/>
      <c r="O188" s="68" t="str">
        <f t="shared" si="19"/>
        <v/>
      </c>
      <c r="P188" s="69" t="str">
        <f t="shared" si="24"/>
        <v/>
      </c>
      <c r="Q188" s="69" t="str">
        <f t="shared" si="25"/>
        <v/>
      </c>
      <c r="R188" s="70" t="str">
        <f t="shared" si="26"/>
        <v/>
      </c>
      <c r="S188" s="71" t="b">
        <f t="shared" si="20"/>
        <v>0</v>
      </c>
      <c r="T188" s="72" t="b">
        <f t="shared" si="27"/>
        <v>0</v>
      </c>
      <c r="U188" s="72"/>
      <c r="V188" s="72"/>
      <c r="W188" s="72" t="b">
        <f t="shared" si="28"/>
        <v>0</v>
      </c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Q188" s="110"/>
    </row>
    <row r="189" spans="3:43" s="110" customFormat="1" ht="13.2" x14ac:dyDescent="0.25">
      <c r="C189" s="57"/>
      <c r="D189" s="120"/>
      <c r="E189" s="83"/>
      <c r="F189" s="87"/>
      <c r="G189" s="87"/>
      <c r="H189" s="87"/>
      <c r="I189" s="62"/>
      <c r="J189" s="63" t="str">
        <f t="shared" si="22"/>
        <v/>
      </c>
      <c r="K189" s="64" t="str">
        <f t="shared" si="23"/>
        <v/>
      </c>
      <c r="L189" s="65"/>
      <c r="M189" s="66"/>
      <c r="N189" s="67"/>
      <c r="O189" s="68" t="str">
        <f t="shared" si="19"/>
        <v/>
      </c>
      <c r="P189" s="69" t="str">
        <f t="shared" si="24"/>
        <v/>
      </c>
      <c r="Q189" s="69" t="str">
        <f t="shared" si="25"/>
        <v/>
      </c>
      <c r="R189" s="70" t="str">
        <f t="shared" si="26"/>
        <v/>
      </c>
      <c r="S189" s="71" t="b">
        <f t="shared" si="20"/>
        <v>0</v>
      </c>
      <c r="T189" s="72" t="b">
        <f t="shared" si="27"/>
        <v>0</v>
      </c>
      <c r="U189" s="72"/>
      <c r="V189" s="72"/>
      <c r="W189" s="72" t="b">
        <f t="shared" si="28"/>
        <v>0</v>
      </c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73"/>
      <c r="AK189" s="73"/>
      <c r="AM189" s="73"/>
      <c r="AO189" s="73"/>
      <c r="AQ189" s="73"/>
    </row>
    <row r="190" spans="3:43" s="73" customFormat="1" ht="13.2" x14ac:dyDescent="0.25">
      <c r="C190" s="57"/>
      <c r="D190" s="104"/>
      <c r="E190" s="59"/>
      <c r="F190" s="60"/>
      <c r="G190" s="60"/>
      <c r="H190" s="87"/>
      <c r="I190" s="62"/>
      <c r="J190" s="63" t="str">
        <f t="shared" si="22"/>
        <v/>
      </c>
      <c r="K190" s="64" t="str">
        <f t="shared" si="23"/>
        <v/>
      </c>
      <c r="L190" s="65"/>
      <c r="M190" s="66"/>
      <c r="N190" s="67"/>
      <c r="O190" s="68" t="str">
        <f t="shared" si="19"/>
        <v/>
      </c>
      <c r="P190" s="69" t="str">
        <f t="shared" si="24"/>
        <v/>
      </c>
      <c r="Q190" s="69" t="str">
        <f t="shared" si="25"/>
        <v/>
      </c>
      <c r="R190" s="70" t="str">
        <f t="shared" si="26"/>
        <v/>
      </c>
      <c r="S190" s="71" t="b">
        <f t="shared" si="20"/>
        <v>0</v>
      </c>
      <c r="T190" s="72" t="b">
        <f t="shared" si="27"/>
        <v>0</v>
      </c>
      <c r="U190" s="72"/>
      <c r="V190" s="72"/>
      <c r="W190" s="72" t="b">
        <f t="shared" si="28"/>
        <v>0</v>
      </c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M190" s="110"/>
      <c r="AO190" s="110"/>
    </row>
    <row r="191" spans="3:43" s="73" customFormat="1" ht="13.2" x14ac:dyDescent="0.25">
      <c r="C191" s="57"/>
      <c r="D191" s="120"/>
      <c r="E191" s="83"/>
      <c r="F191" s="87"/>
      <c r="G191" s="87"/>
      <c r="H191" s="87"/>
      <c r="I191" s="62"/>
      <c r="J191" s="63" t="str">
        <f t="shared" si="22"/>
        <v/>
      </c>
      <c r="K191" s="64" t="str">
        <f t="shared" si="23"/>
        <v/>
      </c>
      <c r="L191" s="65"/>
      <c r="M191" s="66"/>
      <c r="N191" s="67"/>
      <c r="O191" s="68" t="str">
        <f t="shared" si="19"/>
        <v/>
      </c>
      <c r="P191" s="69" t="str">
        <f t="shared" si="24"/>
        <v/>
      </c>
      <c r="Q191" s="69" t="str">
        <f t="shared" si="25"/>
        <v/>
      </c>
      <c r="R191" s="70" t="str">
        <f t="shared" si="26"/>
        <v/>
      </c>
      <c r="S191" s="71" t="b">
        <f t="shared" si="20"/>
        <v>0</v>
      </c>
      <c r="T191" s="72" t="b">
        <f t="shared" si="27"/>
        <v>0</v>
      </c>
      <c r="U191" s="72"/>
      <c r="V191" s="72"/>
      <c r="W191" s="72" t="b">
        <f t="shared" si="28"/>
        <v>0</v>
      </c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</row>
    <row r="192" spans="3:43" s="73" customFormat="1" ht="13.2" x14ac:dyDescent="0.25">
      <c r="C192" s="57"/>
      <c r="D192" s="104"/>
      <c r="E192" s="59"/>
      <c r="F192" s="60"/>
      <c r="G192" s="60"/>
      <c r="H192" s="87"/>
      <c r="I192" s="62"/>
      <c r="J192" s="63" t="str">
        <f t="shared" si="22"/>
        <v/>
      </c>
      <c r="K192" s="64" t="str">
        <f t="shared" si="23"/>
        <v/>
      </c>
      <c r="L192" s="65"/>
      <c r="M192" s="66"/>
      <c r="N192" s="67"/>
      <c r="O192" s="68" t="str">
        <f t="shared" si="19"/>
        <v/>
      </c>
      <c r="P192" s="69" t="str">
        <f t="shared" si="24"/>
        <v/>
      </c>
      <c r="Q192" s="69" t="str">
        <f t="shared" si="25"/>
        <v/>
      </c>
      <c r="R192" s="70" t="str">
        <f t="shared" si="26"/>
        <v/>
      </c>
      <c r="S192" s="71" t="b">
        <f t="shared" si="20"/>
        <v>0</v>
      </c>
      <c r="T192" s="72" t="b">
        <f t="shared" si="27"/>
        <v>0</v>
      </c>
      <c r="U192" s="72"/>
      <c r="V192" s="72"/>
      <c r="W192" s="72" t="b">
        <f t="shared" si="28"/>
        <v>0</v>
      </c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</row>
    <row r="193" spans="3:35" s="73" customFormat="1" ht="13.2" x14ac:dyDescent="0.25">
      <c r="C193" s="57"/>
      <c r="D193" s="120"/>
      <c r="E193" s="83"/>
      <c r="F193" s="87"/>
      <c r="G193" s="87"/>
      <c r="H193" s="87"/>
      <c r="I193" s="62"/>
      <c r="J193" s="63" t="str">
        <f t="shared" si="22"/>
        <v/>
      </c>
      <c r="K193" s="64" t="str">
        <f t="shared" si="23"/>
        <v/>
      </c>
      <c r="L193" s="65"/>
      <c r="M193" s="66"/>
      <c r="N193" s="67"/>
      <c r="O193" s="68" t="str">
        <f t="shared" si="19"/>
        <v/>
      </c>
      <c r="P193" s="69" t="str">
        <f t="shared" si="24"/>
        <v/>
      </c>
      <c r="Q193" s="69" t="str">
        <f t="shared" si="25"/>
        <v/>
      </c>
      <c r="R193" s="70" t="str">
        <f t="shared" si="26"/>
        <v/>
      </c>
      <c r="S193" s="71" t="b">
        <f t="shared" si="20"/>
        <v>0</v>
      </c>
      <c r="T193" s="72" t="b">
        <f t="shared" si="27"/>
        <v>0</v>
      </c>
      <c r="U193" s="72"/>
      <c r="V193" s="72"/>
      <c r="W193" s="72" t="b">
        <f t="shared" si="28"/>
        <v>0</v>
      </c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</row>
    <row r="194" spans="3:35" s="73" customFormat="1" ht="13.2" x14ac:dyDescent="0.25">
      <c r="C194" s="57"/>
      <c r="D194" s="120"/>
      <c r="E194" s="83"/>
      <c r="F194" s="87"/>
      <c r="G194" s="87"/>
      <c r="H194" s="87"/>
      <c r="I194" s="62"/>
      <c r="J194" s="63" t="str">
        <f t="shared" si="22"/>
        <v/>
      </c>
      <c r="K194" s="64" t="str">
        <f t="shared" si="23"/>
        <v/>
      </c>
      <c r="L194" s="65"/>
      <c r="M194" s="66"/>
      <c r="N194" s="67"/>
      <c r="O194" s="68" t="str">
        <f t="shared" si="19"/>
        <v/>
      </c>
      <c r="P194" s="69" t="str">
        <f t="shared" si="24"/>
        <v/>
      </c>
      <c r="Q194" s="69" t="str">
        <f t="shared" si="25"/>
        <v/>
      </c>
      <c r="R194" s="70" t="str">
        <f t="shared" si="26"/>
        <v/>
      </c>
      <c r="S194" s="71" t="b">
        <f t="shared" si="20"/>
        <v>0</v>
      </c>
      <c r="T194" s="72" t="b">
        <f t="shared" si="27"/>
        <v>0</v>
      </c>
      <c r="U194" s="72"/>
      <c r="V194" s="72"/>
      <c r="W194" s="72" t="b">
        <f t="shared" si="28"/>
        <v>0</v>
      </c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</row>
    <row r="195" spans="3:35" s="73" customFormat="1" ht="13.2" x14ac:dyDescent="0.25">
      <c r="C195" s="57"/>
      <c r="D195" s="58"/>
      <c r="E195" s="83"/>
      <c r="F195" s="87"/>
      <c r="G195" s="87"/>
      <c r="H195" s="87"/>
      <c r="I195" s="62"/>
      <c r="J195" s="63" t="str">
        <f t="shared" si="22"/>
        <v/>
      </c>
      <c r="K195" s="64" t="str">
        <f t="shared" si="23"/>
        <v/>
      </c>
      <c r="L195" s="65"/>
      <c r="M195" s="66"/>
      <c r="N195" s="67"/>
      <c r="O195" s="68" t="str">
        <f t="shared" si="19"/>
        <v/>
      </c>
      <c r="P195" s="69" t="str">
        <f t="shared" si="24"/>
        <v/>
      </c>
      <c r="Q195" s="69" t="str">
        <f t="shared" si="25"/>
        <v/>
      </c>
      <c r="R195" s="70" t="str">
        <f t="shared" si="26"/>
        <v/>
      </c>
      <c r="S195" s="71" t="b">
        <f t="shared" si="20"/>
        <v>0</v>
      </c>
      <c r="T195" s="72" t="b">
        <f t="shared" si="27"/>
        <v>0</v>
      </c>
      <c r="U195" s="72"/>
      <c r="V195" s="72"/>
      <c r="W195" s="72" t="b">
        <f t="shared" si="28"/>
        <v>0</v>
      </c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</row>
    <row r="196" spans="3:35" s="73" customFormat="1" ht="13.2" x14ac:dyDescent="0.25">
      <c r="C196" s="57"/>
      <c r="D196" s="120"/>
      <c r="E196" s="83"/>
      <c r="F196" s="87"/>
      <c r="G196" s="60"/>
      <c r="H196" s="87"/>
      <c r="I196" s="62"/>
      <c r="J196" s="63" t="str">
        <f t="shared" si="22"/>
        <v/>
      </c>
      <c r="K196" s="64" t="str">
        <f t="shared" si="23"/>
        <v/>
      </c>
      <c r="L196" s="65"/>
      <c r="M196" s="66"/>
      <c r="N196" s="67"/>
      <c r="O196" s="68" t="str">
        <f t="shared" si="19"/>
        <v/>
      </c>
      <c r="P196" s="69" t="str">
        <f t="shared" si="24"/>
        <v/>
      </c>
      <c r="Q196" s="69" t="str">
        <f t="shared" si="25"/>
        <v/>
      </c>
      <c r="R196" s="70" t="str">
        <f t="shared" si="26"/>
        <v/>
      </c>
      <c r="S196" s="71" t="b">
        <f t="shared" si="20"/>
        <v>0</v>
      </c>
      <c r="T196" s="72" t="b">
        <f t="shared" si="27"/>
        <v>0</v>
      </c>
      <c r="U196" s="72"/>
      <c r="V196" s="72"/>
      <c r="W196" s="72" t="b">
        <f t="shared" si="28"/>
        <v>0</v>
      </c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</row>
    <row r="197" spans="3:35" s="73" customFormat="1" ht="13.2" x14ac:dyDescent="0.25">
      <c r="C197" s="57"/>
      <c r="D197" s="58"/>
      <c r="E197" s="60"/>
      <c r="F197" s="60"/>
      <c r="G197" s="60"/>
      <c r="H197" s="87"/>
      <c r="I197" s="62"/>
      <c r="J197" s="63" t="str">
        <f t="shared" si="22"/>
        <v/>
      </c>
      <c r="K197" s="64" t="str">
        <f t="shared" si="23"/>
        <v/>
      </c>
      <c r="L197" s="65"/>
      <c r="M197" s="66"/>
      <c r="N197" s="67"/>
      <c r="O197" s="68" t="str">
        <f t="shared" si="19"/>
        <v/>
      </c>
      <c r="P197" s="69" t="str">
        <f t="shared" si="24"/>
        <v/>
      </c>
      <c r="Q197" s="69" t="str">
        <f t="shared" si="25"/>
        <v/>
      </c>
      <c r="R197" s="70" t="str">
        <f t="shared" si="26"/>
        <v/>
      </c>
      <c r="S197" s="71" t="b">
        <f t="shared" si="20"/>
        <v>0</v>
      </c>
      <c r="T197" s="72" t="b">
        <f t="shared" si="27"/>
        <v>0</v>
      </c>
      <c r="U197" s="72"/>
      <c r="V197" s="72"/>
      <c r="W197" s="72" t="b">
        <f t="shared" si="28"/>
        <v>0</v>
      </c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</row>
    <row r="198" spans="3:35" s="73" customFormat="1" ht="13.2" x14ac:dyDescent="0.25">
      <c r="C198" s="57"/>
      <c r="D198" s="58"/>
      <c r="E198" s="83"/>
      <c r="F198" s="87"/>
      <c r="G198" s="87"/>
      <c r="H198" s="87"/>
      <c r="I198" s="62"/>
      <c r="J198" s="63" t="str">
        <f t="shared" si="22"/>
        <v/>
      </c>
      <c r="K198" s="64" t="str">
        <f t="shared" si="23"/>
        <v/>
      </c>
      <c r="L198" s="65"/>
      <c r="M198" s="66"/>
      <c r="N198" s="67"/>
      <c r="O198" s="68" t="str">
        <f t="shared" ref="O198:O261" si="29">IF(N198="","",IF(N198="Ganada",((L198*M198)-L198),IF(N198="Perdida",L198*-1,IF(N198="Cerrada",M198/K198-L198,0))))</f>
        <v/>
      </c>
      <c r="P198" s="69" t="str">
        <f t="shared" si="24"/>
        <v/>
      </c>
      <c r="Q198" s="69" t="str">
        <f t="shared" si="25"/>
        <v/>
      </c>
      <c r="R198" s="70" t="str">
        <f t="shared" si="26"/>
        <v/>
      </c>
      <c r="S198" s="71" t="b">
        <f t="shared" ref="S198:S261" si="30">IF(AND(I198="1 Entrada",N198="Ganada"),L198,IF(AND(I198="1º Gol",N198="Ganada"),L198,IF(AND(I198="BTS",N198="Ganada"),L198,IF(AND(I198="Over 2.5",N198="Ganada"),L198,IF(AND(I198="1 Entrada",N198="Perdida"),O198,IF(AND(I198="1º Gol",N198="Perdida"),O198,IF(AND(I198="BTS",N198="Perdida"),O198,IF(AND(I198="Over 2.5",N198="Perdida"),O198,IF(AND(I198="2 Entradas",N198="Ganada"),L198,IF(AND(I198="2º Gol",N198="Ganada"),L198,IF(AND(I198="2 Entradas",N198="Perdida"),O198,IF(AND(I198="2º Gol",N198="Perdida"),O198,IF(AND(I198="Protegida",N198="Ganada"),L198,IF(AND(I198="Protegida",N198="Perdida"),O198,IF(AND(N198="Cerrada"),O198)))))))))))))))</f>
        <v>0</v>
      </c>
      <c r="T198" s="72" t="b">
        <f t="shared" ref="T198:T261" si="31">IF(AND(I199="Protegida",N199="Ganada",N198="Perdida"),P198,IF(AND(I198="Protegida",N198="Ganada"),S198+O197,S198))</f>
        <v>0</v>
      </c>
      <c r="U198" s="72"/>
      <c r="V198" s="72"/>
      <c r="W198" s="72" t="b">
        <f t="shared" si="28"/>
        <v>0</v>
      </c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</row>
    <row r="199" spans="3:35" s="73" customFormat="1" ht="13.2" x14ac:dyDescent="0.25">
      <c r="C199" s="57"/>
      <c r="D199" s="122"/>
      <c r="E199" s="83"/>
      <c r="F199" s="87"/>
      <c r="G199" s="60"/>
      <c r="H199" s="87"/>
      <c r="I199" s="62"/>
      <c r="J199" s="63" t="str">
        <f t="shared" ref="J199:J262" si="32">IF(N199="Ganada",J198+(K199*M199-K199),IF(N199="Perdida",J198-K199,IF(N199="No entrada",J198,IF(N199="Cerrada",K199*O199+J198,""))))</f>
        <v/>
      </c>
      <c r="K199" s="64" t="str">
        <f t="shared" ref="K199:K262" si="33">IF(L199="","",L199*$L$3*J198)</f>
        <v/>
      </c>
      <c r="L199" s="65"/>
      <c r="M199" s="66"/>
      <c r="N199" s="67"/>
      <c r="O199" s="68" t="str">
        <f t="shared" si="29"/>
        <v/>
      </c>
      <c r="P199" s="69" t="str">
        <f t="shared" ref="P199:P262" si="34">IF(N199="","",IF(N199="Ganada","1",IF(N199="Perdida","0",IF(N199="No entrada","0",IF(N199="Cerrada","0")))))</f>
        <v/>
      </c>
      <c r="Q199" s="69" t="str">
        <f t="shared" ref="Q199:Q262" si="35">IF(N199="","",IF(N199="Ganada","0",IF(N199="Perdida","1",IF(N199="No entrada","0",IF(N199="Cerrada","0")))))</f>
        <v/>
      </c>
      <c r="R199" s="70" t="str">
        <f t="shared" ref="R199:R262" si="36">IF(N199="","",IF(N199="Ganada","0",IF(N199="Perdida","0",IF(N199="No entrada","0",IF(N199="Cerrada","1")))))</f>
        <v/>
      </c>
      <c r="S199" s="71" t="b">
        <f t="shared" si="30"/>
        <v>0</v>
      </c>
      <c r="T199" s="72" t="b">
        <f t="shared" si="31"/>
        <v>0</v>
      </c>
      <c r="U199" s="72"/>
      <c r="V199" s="72"/>
      <c r="W199" s="72" t="b">
        <f t="shared" si="28"/>
        <v>0</v>
      </c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</row>
    <row r="200" spans="3:35" s="73" customFormat="1" ht="13.2" x14ac:dyDescent="0.25">
      <c r="C200" s="57"/>
      <c r="D200" s="58"/>
      <c r="E200" s="83"/>
      <c r="F200" s="87"/>
      <c r="G200" s="87"/>
      <c r="H200" s="87"/>
      <c r="I200" s="62"/>
      <c r="J200" s="63" t="str">
        <f t="shared" si="32"/>
        <v/>
      </c>
      <c r="K200" s="64" t="str">
        <f t="shared" si="33"/>
        <v/>
      </c>
      <c r="L200" s="65"/>
      <c r="M200" s="66"/>
      <c r="N200" s="67"/>
      <c r="O200" s="68" t="str">
        <f t="shared" si="29"/>
        <v/>
      </c>
      <c r="P200" s="69" t="str">
        <f t="shared" si="34"/>
        <v/>
      </c>
      <c r="Q200" s="69" t="str">
        <f t="shared" si="35"/>
        <v/>
      </c>
      <c r="R200" s="70" t="str">
        <f t="shared" si="36"/>
        <v/>
      </c>
      <c r="S200" s="71" t="b">
        <f t="shared" si="30"/>
        <v>0</v>
      </c>
      <c r="T200" s="72" t="b">
        <f t="shared" si="31"/>
        <v>0</v>
      </c>
      <c r="U200" s="72"/>
      <c r="V200" s="72"/>
      <c r="W200" s="72" t="b">
        <f t="shared" si="28"/>
        <v>0</v>
      </c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</row>
    <row r="201" spans="3:35" s="73" customFormat="1" ht="13.2" x14ac:dyDescent="0.25">
      <c r="C201" s="57"/>
      <c r="D201" s="58"/>
      <c r="E201" s="60"/>
      <c r="F201" s="60"/>
      <c r="G201" s="60"/>
      <c r="H201" s="87"/>
      <c r="I201" s="62"/>
      <c r="J201" s="63" t="str">
        <f t="shared" si="32"/>
        <v/>
      </c>
      <c r="K201" s="64" t="str">
        <f t="shared" si="33"/>
        <v/>
      </c>
      <c r="L201" s="65"/>
      <c r="M201" s="66"/>
      <c r="N201" s="67"/>
      <c r="O201" s="68" t="str">
        <f t="shared" si="29"/>
        <v/>
      </c>
      <c r="P201" s="69" t="str">
        <f t="shared" si="34"/>
        <v/>
      </c>
      <c r="Q201" s="69" t="str">
        <f t="shared" si="35"/>
        <v/>
      </c>
      <c r="R201" s="70" t="str">
        <f t="shared" si="36"/>
        <v/>
      </c>
      <c r="S201" s="71" t="b">
        <f t="shared" si="30"/>
        <v>0</v>
      </c>
      <c r="T201" s="72" t="b">
        <f t="shared" si="31"/>
        <v>0</v>
      </c>
      <c r="U201" s="72"/>
      <c r="V201" s="72"/>
      <c r="W201" s="72" t="b">
        <f t="shared" si="28"/>
        <v>0</v>
      </c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</row>
    <row r="202" spans="3:35" s="73" customFormat="1" ht="13.2" x14ac:dyDescent="0.25">
      <c r="C202" s="57"/>
      <c r="D202" s="58"/>
      <c r="E202" s="83"/>
      <c r="F202" s="87"/>
      <c r="G202" s="87"/>
      <c r="H202" s="87"/>
      <c r="I202" s="62"/>
      <c r="J202" s="63" t="str">
        <f t="shared" si="32"/>
        <v/>
      </c>
      <c r="K202" s="64" t="str">
        <f t="shared" si="33"/>
        <v/>
      </c>
      <c r="L202" s="65"/>
      <c r="M202" s="66"/>
      <c r="N202" s="67"/>
      <c r="O202" s="68" t="str">
        <f t="shared" si="29"/>
        <v/>
      </c>
      <c r="P202" s="69" t="str">
        <f t="shared" si="34"/>
        <v/>
      </c>
      <c r="Q202" s="69" t="str">
        <f t="shared" si="35"/>
        <v/>
      </c>
      <c r="R202" s="70" t="str">
        <f t="shared" si="36"/>
        <v/>
      </c>
      <c r="S202" s="71" t="b">
        <f t="shared" si="30"/>
        <v>0</v>
      </c>
      <c r="T202" s="72" t="b">
        <f t="shared" si="31"/>
        <v>0</v>
      </c>
      <c r="U202" s="72"/>
      <c r="V202" s="72"/>
      <c r="W202" s="72" t="b">
        <f t="shared" si="28"/>
        <v>0</v>
      </c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</row>
    <row r="203" spans="3:35" s="73" customFormat="1" ht="13.2" x14ac:dyDescent="0.25">
      <c r="C203" s="57"/>
      <c r="D203" s="122"/>
      <c r="E203" s="83"/>
      <c r="F203" s="87"/>
      <c r="G203" s="60"/>
      <c r="H203" s="87"/>
      <c r="I203" s="62"/>
      <c r="J203" s="63" t="str">
        <f t="shared" si="32"/>
        <v/>
      </c>
      <c r="K203" s="64" t="str">
        <f t="shared" si="33"/>
        <v/>
      </c>
      <c r="L203" s="65"/>
      <c r="M203" s="66"/>
      <c r="N203" s="67"/>
      <c r="O203" s="68" t="str">
        <f t="shared" si="29"/>
        <v/>
      </c>
      <c r="P203" s="69" t="str">
        <f t="shared" si="34"/>
        <v/>
      </c>
      <c r="Q203" s="69" t="str">
        <f t="shared" si="35"/>
        <v/>
      </c>
      <c r="R203" s="70" t="str">
        <f t="shared" si="36"/>
        <v/>
      </c>
      <c r="S203" s="71" t="b">
        <f t="shared" si="30"/>
        <v>0</v>
      </c>
      <c r="T203" s="72" t="b">
        <f t="shared" si="31"/>
        <v>0</v>
      </c>
      <c r="U203" s="72"/>
      <c r="V203" s="72"/>
      <c r="W203" s="72" t="b">
        <f t="shared" si="28"/>
        <v>0</v>
      </c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</row>
    <row r="204" spans="3:35" s="73" customFormat="1" ht="13.2" x14ac:dyDescent="0.25">
      <c r="C204" s="57"/>
      <c r="D204" s="58"/>
      <c r="E204" s="83"/>
      <c r="F204" s="87"/>
      <c r="G204" s="87"/>
      <c r="H204" s="87"/>
      <c r="I204" s="62"/>
      <c r="J204" s="63" t="str">
        <f t="shared" si="32"/>
        <v/>
      </c>
      <c r="K204" s="64" t="str">
        <f t="shared" si="33"/>
        <v/>
      </c>
      <c r="L204" s="65"/>
      <c r="M204" s="66"/>
      <c r="N204" s="67"/>
      <c r="O204" s="68" t="str">
        <f t="shared" si="29"/>
        <v/>
      </c>
      <c r="P204" s="69" t="str">
        <f t="shared" si="34"/>
        <v/>
      </c>
      <c r="Q204" s="69" t="str">
        <f t="shared" si="35"/>
        <v/>
      </c>
      <c r="R204" s="70" t="str">
        <f t="shared" si="36"/>
        <v/>
      </c>
      <c r="S204" s="71" t="b">
        <f t="shared" si="30"/>
        <v>0</v>
      </c>
      <c r="T204" s="72" t="b">
        <f t="shared" si="31"/>
        <v>0</v>
      </c>
      <c r="U204" s="72"/>
      <c r="V204" s="72"/>
      <c r="W204" s="72" t="b">
        <f t="shared" si="28"/>
        <v>0</v>
      </c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</row>
    <row r="205" spans="3:35" s="73" customFormat="1" ht="13.2" x14ac:dyDescent="0.25">
      <c r="C205" s="57"/>
      <c r="D205" s="58"/>
      <c r="E205" s="60"/>
      <c r="F205" s="60"/>
      <c r="G205" s="60"/>
      <c r="H205" s="87"/>
      <c r="I205" s="62"/>
      <c r="J205" s="63" t="str">
        <f t="shared" si="32"/>
        <v/>
      </c>
      <c r="K205" s="64" t="str">
        <f t="shared" si="33"/>
        <v/>
      </c>
      <c r="L205" s="65"/>
      <c r="M205" s="66"/>
      <c r="N205" s="67"/>
      <c r="O205" s="68" t="str">
        <f t="shared" si="29"/>
        <v/>
      </c>
      <c r="P205" s="69" t="str">
        <f t="shared" si="34"/>
        <v/>
      </c>
      <c r="Q205" s="69" t="str">
        <f t="shared" si="35"/>
        <v/>
      </c>
      <c r="R205" s="70" t="str">
        <f t="shared" si="36"/>
        <v/>
      </c>
      <c r="S205" s="71" t="b">
        <f t="shared" si="30"/>
        <v>0</v>
      </c>
      <c r="T205" s="72" t="b">
        <f t="shared" si="31"/>
        <v>0</v>
      </c>
      <c r="U205" s="72"/>
      <c r="V205" s="72"/>
      <c r="W205" s="72" t="b">
        <f t="shared" si="28"/>
        <v>0</v>
      </c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</row>
    <row r="206" spans="3:35" s="73" customFormat="1" ht="13.2" x14ac:dyDescent="0.25">
      <c r="C206" s="57"/>
      <c r="D206" s="120"/>
      <c r="E206" s="60"/>
      <c r="F206" s="60"/>
      <c r="G206" s="60"/>
      <c r="H206" s="87"/>
      <c r="I206" s="62"/>
      <c r="J206" s="63" t="str">
        <f t="shared" si="32"/>
        <v/>
      </c>
      <c r="K206" s="64" t="str">
        <f t="shared" si="33"/>
        <v/>
      </c>
      <c r="L206" s="65"/>
      <c r="M206" s="66"/>
      <c r="N206" s="67"/>
      <c r="O206" s="68" t="str">
        <f t="shared" si="29"/>
        <v/>
      </c>
      <c r="P206" s="69" t="str">
        <f t="shared" si="34"/>
        <v/>
      </c>
      <c r="Q206" s="69" t="str">
        <f t="shared" si="35"/>
        <v/>
      </c>
      <c r="R206" s="70" t="str">
        <f t="shared" si="36"/>
        <v/>
      </c>
      <c r="S206" s="71" t="b">
        <f t="shared" si="30"/>
        <v>0</v>
      </c>
      <c r="T206" s="72" t="b">
        <f t="shared" si="31"/>
        <v>0</v>
      </c>
      <c r="U206" s="72"/>
      <c r="V206" s="72"/>
      <c r="W206" s="72" t="b">
        <f t="shared" si="28"/>
        <v>0</v>
      </c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</row>
    <row r="207" spans="3:35" s="73" customFormat="1" ht="13.2" x14ac:dyDescent="0.25">
      <c r="C207" s="57"/>
      <c r="D207" s="58"/>
      <c r="E207" s="59"/>
      <c r="F207" s="60"/>
      <c r="G207" s="87"/>
      <c r="H207" s="87"/>
      <c r="I207" s="62"/>
      <c r="J207" s="63" t="str">
        <f t="shared" si="32"/>
        <v/>
      </c>
      <c r="K207" s="64" t="str">
        <f t="shared" si="33"/>
        <v/>
      </c>
      <c r="L207" s="65"/>
      <c r="M207" s="66"/>
      <c r="N207" s="67"/>
      <c r="O207" s="68" t="str">
        <f t="shared" si="29"/>
        <v/>
      </c>
      <c r="P207" s="69" t="str">
        <f t="shared" si="34"/>
        <v/>
      </c>
      <c r="Q207" s="69" t="str">
        <f t="shared" si="35"/>
        <v/>
      </c>
      <c r="R207" s="70" t="str">
        <f t="shared" si="36"/>
        <v/>
      </c>
      <c r="S207" s="71" t="b">
        <f t="shared" si="30"/>
        <v>0</v>
      </c>
      <c r="T207" s="72" t="b">
        <f t="shared" si="31"/>
        <v>0</v>
      </c>
      <c r="U207" s="72"/>
      <c r="V207" s="72"/>
      <c r="W207" s="72" t="b">
        <f t="shared" si="28"/>
        <v>0</v>
      </c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</row>
    <row r="208" spans="3:35" s="73" customFormat="1" ht="13.2" x14ac:dyDescent="0.25">
      <c r="C208" s="57"/>
      <c r="D208" s="58"/>
      <c r="E208" s="83"/>
      <c r="F208" s="87"/>
      <c r="G208" s="87"/>
      <c r="H208" s="87"/>
      <c r="I208" s="62"/>
      <c r="J208" s="63" t="str">
        <f t="shared" si="32"/>
        <v/>
      </c>
      <c r="K208" s="64" t="str">
        <f t="shared" si="33"/>
        <v/>
      </c>
      <c r="L208" s="65"/>
      <c r="M208" s="66"/>
      <c r="N208" s="67"/>
      <c r="O208" s="68" t="str">
        <f t="shared" si="29"/>
        <v/>
      </c>
      <c r="P208" s="69" t="str">
        <f t="shared" si="34"/>
        <v/>
      </c>
      <c r="Q208" s="69" t="str">
        <f t="shared" si="35"/>
        <v/>
      </c>
      <c r="R208" s="70" t="str">
        <f t="shared" si="36"/>
        <v/>
      </c>
      <c r="S208" s="71" t="b">
        <f t="shared" si="30"/>
        <v>0</v>
      </c>
      <c r="T208" s="72" t="b">
        <f t="shared" si="31"/>
        <v>0</v>
      </c>
      <c r="U208" s="72"/>
      <c r="V208" s="72"/>
      <c r="W208" s="72" t="b">
        <f t="shared" si="28"/>
        <v>0</v>
      </c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</row>
    <row r="209" spans="3:35" s="73" customFormat="1" ht="13.2" x14ac:dyDescent="0.25">
      <c r="C209" s="57"/>
      <c r="D209" s="122"/>
      <c r="E209" s="83"/>
      <c r="F209" s="87"/>
      <c r="G209" s="87"/>
      <c r="H209" s="87"/>
      <c r="I209" s="62"/>
      <c r="J209" s="63" t="str">
        <f t="shared" si="32"/>
        <v/>
      </c>
      <c r="K209" s="64" t="str">
        <f t="shared" si="33"/>
        <v/>
      </c>
      <c r="L209" s="65"/>
      <c r="M209" s="66"/>
      <c r="N209" s="67"/>
      <c r="O209" s="68" t="str">
        <f t="shared" si="29"/>
        <v/>
      </c>
      <c r="P209" s="69" t="str">
        <f t="shared" si="34"/>
        <v/>
      </c>
      <c r="Q209" s="69" t="str">
        <f t="shared" si="35"/>
        <v/>
      </c>
      <c r="R209" s="70" t="str">
        <f t="shared" si="36"/>
        <v/>
      </c>
      <c r="S209" s="71" t="b">
        <f t="shared" si="30"/>
        <v>0</v>
      </c>
      <c r="T209" s="72" t="b">
        <f t="shared" si="31"/>
        <v>0</v>
      </c>
      <c r="U209" s="72"/>
      <c r="V209" s="72"/>
      <c r="W209" s="72" t="b">
        <f t="shared" si="28"/>
        <v>0</v>
      </c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</row>
    <row r="210" spans="3:35" s="73" customFormat="1" ht="13.2" x14ac:dyDescent="0.25">
      <c r="C210" s="57"/>
      <c r="D210" s="122"/>
      <c r="E210" s="83"/>
      <c r="F210" s="87"/>
      <c r="G210" s="87"/>
      <c r="H210" s="87"/>
      <c r="I210" s="62"/>
      <c r="J210" s="63" t="str">
        <f t="shared" si="32"/>
        <v/>
      </c>
      <c r="K210" s="64" t="str">
        <f t="shared" si="33"/>
        <v/>
      </c>
      <c r="L210" s="65"/>
      <c r="M210" s="66"/>
      <c r="N210" s="67"/>
      <c r="O210" s="68" t="str">
        <f t="shared" si="29"/>
        <v/>
      </c>
      <c r="P210" s="69" t="str">
        <f t="shared" si="34"/>
        <v/>
      </c>
      <c r="Q210" s="69" t="str">
        <f t="shared" si="35"/>
        <v/>
      </c>
      <c r="R210" s="70" t="str">
        <f t="shared" si="36"/>
        <v/>
      </c>
      <c r="S210" s="71" t="b">
        <f t="shared" si="30"/>
        <v>0</v>
      </c>
      <c r="T210" s="72" t="b">
        <f t="shared" si="31"/>
        <v>0</v>
      </c>
      <c r="U210" s="72"/>
      <c r="V210" s="72"/>
      <c r="W210" s="72" t="b">
        <f t="shared" si="28"/>
        <v>0</v>
      </c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</row>
    <row r="211" spans="3:35" s="73" customFormat="1" ht="13.2" x14ac:dyDescent="0.25">
      <c r="C211" s="57"/>
      <c r="D211" s="58"/>
      <c r="E211" s="83"/>
      <c r="F211" s="87"/>
      <c r="G211" s="87"/>
      <c r="H211" s="123"/>
      <c r="I211" s="62"/>
      <c r="J211" s="63" t="str">
        <f t="shared" si="32"/>
        <v/>
      </c>
      <c r="K211" s="64" t="str">
        <f t="shared" si="33"/>
        <v/>
      </c>
      <c r="L211" s="65"/>
      <c r="M211" s="66"/>
      <c r="N211" s="67"/>
      <c r="O211" s="68" t="str">
        <f t="shared" si="29"/>
        <v/>
      </c>
      <c r="P211" s="69" t="str">
        <f t="shared" si="34"/>
        <v/>
      </c>
      <c r="Q211" s="69" t="str">
        <f t="shared" si="35"/>
        <v/>
      </c>
      <c r="R211" s="70" t="str">
        <f t="shared" si="36"/>
        <v/>
      </c>
      <c r="S211" s="71" t="b">
        <f t="shared" si="30"/>
        <v>0</v>
      </c>
      <c r="T211" s="72" t="b">
        <f t="shared" si="31"/>
        <v>0</v>
      </c>
      <c r="U211" s="72"/>
      <c r="V211" s="72"/>
      <c r="W211" s="72" t="b">
        <f t="shared" si="28"/>
        <v>0</v>
      </c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</row>
    <row r="212" spans="3:35" s="73" customFormat="1" ht="13.2" x14ac:dyDescent="0.25">
      <c r="C212" s="57"/>
      <c r="D212" s="120"/>
      <c r="E212" s="83"/>
      <c r="F212" s="87"/>
      <c r="G212" s="87"/>
      <c r="H212" s="87"/>
      <c r="I212" s="62"/>
      <c r="J212" s="63" t="str">
        <f t="shared" si="32"/>
        <v/>
      </c>
      <c r="K212" s="64" t="str">
        <f t="shared" si="33"/>
        <v/>
      </c>
      <c r="L212" s="65"/>
      <c r="M212" s="66"/>
      <c r="N212" s="67"/>
      <c r="O212" s="68" t="str">
        <f t="shared" si="29"/>
        <v/>
      </c>
      <c r="P212" s="69" t="str">
        <f t="shared" si="34"/>
        <v/>
      </c>
      <c r="Q212" s="69" t="str">
        <f t="shared" si="35"/>
        <v/>
      </c>
      <c r="R212" s="70" t="str">
        <f t="shared" si="36"/>
        <v/>
      </c>
      <c r="S212" s="71" t="b">
        <f t="shared" si="30"/>
        <v>0</v>
      </c>
      <c r="T212" s="72" t="b">
        <f t="shared" si="31"/>
        <v>0</v>
      </c>
      <c r="U212" s="72"/>
      <c r="V212" s="72"/>
      <c r="W212" s="72" t="b">
        <f t="shared" si="28"/>
        <v>0</v>
      </c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</row>
    <row r="213" spans="3:35" s="73" customFormat="1" ht="13.2" x14ac:dyDescent="0.25">
      <c r="C213" s="57"/>
      <c r="D213" s="58"/>
      <c r="E213" s="83"/>
      <c r="F213" s="87"/>
      <c r="G213" s="87"/>
      <c r="H213" s="87"/>
      <c r="I213" s="62"/>
      <c r="J213" s="63" t="str">
        <f t="shared" si="32"/>
        <v/>
      </c>
      <c r="K213" s="64" t="str">
        <f t="shared" si="33"/>
        <v/>
      </c>
      <c r="L213" s="65"/>
      <c r="M213" s="66"/>
      <c r="N213" s="67"/>
      <c r="O213" s="68" t="str">
        <f t="shared" si="29"/>
        <v/>
      </c>
      <c r="P213" s="69" t="str">
        <f t="shared" si="34"/>
        <v/>
      </c>
      <c r="Q213" s="69" t="str">
        <f t="shared" si="35"/>
        <v/>
      </c>
      <c r="R213" s="70" t="str">
        <f t="shared" si="36"/>
        <v/>
      </c>
      <c r="S213" s="71" t="b">
        <f t="shared" si="30"/>
        <v>0</v>
      </c>
      <c r="T213" s="72" t="b">
        <f t="shared" si="31"/>
        <v>0</v>
      </c>
      <c r="U213" s="72"/>
      <c r="V213" s="72"/>
      <c r="W213" s="72" t="b">
        <f t="shared" si="28"/>
        <v>0</v>
      </c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</row>
    <row r="214" spans="3:35" s="73" customFormat="1" ht="13.2" x14ac:dyDescent="0.25">
      <c r="C214" s="57"/>
      <c r="D214" s="120"/>
      <c r="E214" s="83"/>
      <c r="F214" s="87"/>
      <c r="G214" s="60"/>
      <c r="H214" s="87"/>
      <c r="I214" s="62"/>
      <c r="J214" s="63" t="str">
        <f t="shared" si="32"/>
        <v/>
      </c>
      <c r="K214" s="64" t="str">
        <f t="shared" si="33"/>
        <v/>
      </c>
      <c r="L214" s="65"/>
      <c r="M214" s="66"/>
      <c r="N214" s="67"/>
      <c r="O214" s="68" t="str">
        <f t="shared" si="29"/>
        <v/>
      </c>
      <c r="P214" s="69" t="str">
        <f t="shared" si="34"/>
        <v/>
      </c>
      <c r="Q214" s="69" t="str">
        <f t="shared" si="35"/>
        <v/>
      </c>
      <c r="R214" s="70" t="str">
        <f t="shared" si="36"/>
        <v/>
      </c>
      <c r="S214" s="71" t="b">
        <f t="shared" si="30"/>
        <v>0</v>
      </c>
      <c r="T214" s="72" t="b">
        <f t="shared" si="31"/>
        <v>0</v>
      </c>
      <c r="U214" s="72"/>
      <c r="V214" s="72"/>
      <c r="W214" s="72" t="b">
        <f t="shared" si="28"/>
        <v>0</v>
      </c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</row>
    <row r="215" spans="3:35" s="73" customFormat="1" ht="13.2" x14ac:dyDescent="0.25">
      <c r="C215" s="57"/>
      <c r="D215" s="58"/>
      <c r="E215" s="60"/>
      <c r="F215" s="60"/>
      <c r="G215" s="60"/>
      <c r="H215" s="87"/>
      <c r="I215" s="62"/>
      <c r="J215" s="63" t="str">
        <f t="shared" si="32"/>
        <v/>
      </c>
      <c r="K215" s="64" t="str">
        <f t="shared" si="33"/>
        <v/>
      </c>
      <c r="L215" s="65"/>
      <c r="M215" s="66"/>
      <c r="N215" s="67"/>
      <c r="O215" s="68" t="str">
        <f t="shared" si="29"/>
        <v/>
      </c>
      <c r="P215" s="69" t="str">
        <f t="shared" si="34"/>
        <v/>
      </c>
      <c r="Q215" s="69" t="str">
        <f t="shared" si="35"/>
        <v/>
      </c>
      <c r="R215" s="70" t="str">
        <f t="shared" si="36"/>
        <v/>
      </c>
      <c r="S215" s="71" t="b">
        <f t="shared" si="30"/>
        <v>0</v>
      </c>
      <c r="T215" s="72" t="b">
        <f t="shared" si="31"/>
        <v>0</v>
      </c>
      <c r="U215" s="72"/>
      <c r="V215" s="72"/>
      <c r="W215" s="72" t="b">
        <f t="shared" si="28"/>
        <v>0</v>
      </c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</row>
    <row r="216" spans="3:35" s="73" customFormat="1" ht="13.2" x14ac:dyDescent="0.25">
      <c r="C216" s="57"/>
      <c r="D216" s="58"/>
      <c r="E216" s="60"/>
      <c r="F216" s="60"/>
      <c r="G216" s="60"/>
      <c r="H216" s="87"/>
      <c r="I216" s="62"/>
      <c r="J216" s="63" t="str">
        <f t="shared" si="32"/>
        <v/>
      </c>
      <c r="K216" s="64" t="str">
        <f t="shared" si="33"/>
        <v/>
      </c>
      <c r="L216" s="65"/>
      <c r="M216" s="66"/>
      <c r="N216" s="67"/>
      <c r="O216" s="68" t="str">
        <f t="shared" si="29"/>
        <v/>
      </c>
      <c r="P216" s="69" t="str">
        <f t="shared" si="34"/>
        <v/>
      </c>
      <c r="Q216" s="69" t="str">
        <f t="shared" si="35"/>
        <v/>
      </c>
      <c r="R216" s="70" t="str">
        <f t="shared" si="36"/>
        <v/>
      </c>
      <c r="S216" s="71" t="b">
        <f t="shared" si="30"/>
        <v>0</v>
      </c>
      <c r="T216" s="72" t="b">
        <f t="shared" si="31"/>
        <v>0</v>
      </c>
      <c r="U216" s="72"/>
      <c r="V216" s="72"/>
      <c r="W216" s="72" t="b">
        <f t="shared" si="28"/>
        <v>0</v>
      </c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</row>
    <row r="217" spans="3:35" s="73" customFormat="1" ht="13.2" x14ac:dyDescent="0.25">
      <c r="C217" s="57"/>
      <c r="D217" s="58"/>
      <c r="E217" s="83"/>
      <c r="F217" s="87"/>
      <c r="G217" s="87"/>
      <c r="H217" s="87"/>
      <c r="I217" s="62"/>
      <c r="J217" s="63" t="str">
        <f t="shared" si="32"/>
        <v/>
      </c>
      <c r="K217" s="64" t="str">
        <f t="shared" si="33"/>
        <v/>
      </c>
      <c r="L217" s="65"/>
      <c r="M217" s="66"/>
      <c r="N217" s="67"/>
      <c r="O217" s="68" t="str">
        <f t="shared" si="29"/>
        <v/>
      </c>
      <c r="P217" s="69" t="str">
        <f t="shared" si="34"/>
        <v/>
      </c>
      <c r="Q217" s="69" t="str">
        <f t="shared" si="35"/>
        <v/>
      </c>
      <c r="R217" s="70" t="str">
        <f t="shared" si="36"/>
        <v/>
      </c>
      <c r="S217" s="71" t="b">
        <f t="shared" si="30"/>
        <v>0</v>
      </c>
      <c r="T217" s="72" t="b">
        <f t="shared" si="31"/>
        <v>0</v>
      </c>
      <c r="U217" s="72"/>
      <c r="V217" s="72"/>
      <c r="W217" s="72" t="b">
        <f t="shared" si="28"/>
        <v>0</v>
      </c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</row>
    <row r="218" spans="3:35" s="73" customFormat="1" ht="13.2" x14ac:dyDescent="0.25">
      <c r="C218" s="57"/>
      <c r="D218" s="58"/>
      <c r="E218" s="83"/>
      <c r="F218" s="87"/>
      <c r="G218" s="87"/>
      <c r="H218" s="87"/>
      <c r="I218" s="62"/>
      <c r="J218" s="63" t="str">
        <f t="shared" si="32"/>
        <v/>
      </c>
      <c r="K218" s="64" t="str">
        <f t="shared" si="33"/>
        <v/>
      </c>
      <c r="L218" s="65"/>
      <c r="M218" s="66"/>
      <c r="N218" s="67"/>
      <c r="O218" s="68" t="str">
        <f t="shared" si="29"/>
        <v/>
      </c>
      <c r="P218" s="69" t="str">
        <f t="shared" si="34"/>
        <v/>
      </c>
      <c r="Q218" s="69" t="str">
        <f t="shared" si="35"/>
        <v/>
      </c>
      <c r="R218" s="70" t="str">
        <f t="shared" si="36"/>
        <v/>
      </c>
      <c r="S218" s="71" t="b">
        <f t="shared" si="30"/>
        <v>0</v>
      </c>
      <c r="T218" s="72" t="b">
        <f t="shared" si="31"/>
        <v>0</v>
      </c>
      <c r="U218" s="72"/>
      <c r="V218" s="72"/>
      <c r="W218" s="72" t="b">
        <f t="shared" si="28"/>
        <v>0</v>
      </c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</row>
    <row r="219" spans="3:35" s="73" customFormat="1" ht="13.2" x14ac:dyDescent="0.25">
      <c r="C219" s="57"/>
      <c r="D219" s="58"/>
      <c r="E219" s="83"/>
      <c r="F219" s="87"/>
      <c r="G219" s="87"/>
      <c r="H219" s="87"/>
      <c r="I219" s="62"/>
      <c r="J219" s="63" t="str">
        <f t="shared" si="32"/>
        <v/>
      </c>
      <c r="K219" s="64" t="str">
        <f t="shared" si="33"/>
        <v/>
      </c>
      <c r="L219" s="65"/>
      <c r="M219" s="66"/>
      <c r="N219" s="67"/>
      <c r="O219" s="68" t="str">
        <f t="shared" si="29"/>
        <v/>
      </c>
      <c r="P219" s="69" t="str">
        <f t="shared" si="34"/>
        <v/>
      </c>
      <c r="Q219" s="69" t="str">
        <f t="shared" si="35"/>
        <v/>
      </c>
      <c r="R219" s="70" t="str">
        <f t="shared" si="36"/>
        <v/>
      </c>
      <c r="S219" s="71" t="b">
        <f t="shared" si="30"/>
        <v>0</v>
      </c>
      <c r="T219" s="72" t="b">
        <f t="shared" si="31"/>
        <v>0</v>
      </c>
      <c r="U219" s="72"/>
      <c r="V219" s="72"/>
      <c r="W219" s="72" t="b">
        <f t="shared" si="28"/>
        <v>0</v>
      </c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</row>
    <row r="220" spans="3:35" s="73" customFormat="1" ht="13.2" x14ac:dyDescent="0.25">
      <c r="C220" s="57"/>
      <c r="D220" s="58"/>
      <c r="E220" s="83"/>
      <c r="F220" s="87"/>
      <c r="G220" s="87"/>
      <c r="H220" s="87"/>
      <c r="I220" s="62"/>
      <c r="J220" s="63" t="str">
        <f t="shared" si="32"/>
        <v/>
      </c>
      <c r="K220" s="64" t="str">
        <f t="shared" si="33"/>
        <v/>
      </c>
      <c r="L220" s="65"/>
      <c r="M220" s="66"/>
      <c r="N220" s="67"/>
      <c r="O220" s="68" t="str">
        <f t="shared" si="29"/>
        <v/>
      </c>
      <c r="P220" s="69" t="str">
        <f t="shared" si="34"/>
        <v/>
      </c>
      <c r="Q220" s="69" t="str">
        <f t="shared" si="35"/>
        <v/>
      </c>
      <c r="R220" s="70" t="str">
        <f t="shared" si="36"/>
        <v/>
      </c>
      <c r="S220" s="71" t="b">
        <f t="shared" si="30"/>
        <v>0</v>
      </c>
      <c r="T220" s="72" t="b">
        <f t="shared" si="31"/>
        <v>0</v>
      </c>
      <c r="U220" s="72"/>
      <c r="V220" s="72"/>
      <c r="W220" s="72" t="b">
        <f t="shared" si="28"/>
        <v>0</v>
      </c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</row>
    <row r="221" spans="3:35" s="73" customFormat="1" ht="13.2" x14ac:dyDescent="0.25">
      <c r="C221" s="57"/>
      <c r="D221" s="120"/>
      <c r="E221" s="83"/>
      <c r="F221" s="87"/>
      <c r="G221" s="87"/>
      <c r="H221" s="87"/>
      <c r="I221" s="62"/>
      <c r="J221" s="63" t="str">
        <f t="shared" si="32"/>
        <v/>
      </c>
      <c r="K221" s="64" t="str">
        <f t="shared" si="33"/>
        <v/>
      </c>
      <c r="L221" s="65"/>
      <c r="M221" s="66"/>
      <c r="N221" s="67"/>
      <c r="O221" s="68" t="str">
        <f t="shared" si="29"/>
        <v/>
      </c>
      <c r="P221" s="69" t="str">
        <f t="shared" si="34"/>
        <v/>
      </c>
      <c r="Q221" s="69" t="str">
        <f t="shared" si="35"/>
        <v/>
      </c>
      <c r="R221" s="70" t="str">
        <f t="shared" si="36"/>
        <v/>
      </c>
      <c r="S221" s="71" t="b">
        <f t="shared" si="30"/>
        <v>0</v>
      </c>
      <c r="T221" s="72" t="b">
        <f t="shared" si="31"/>
        <v>0</v>
      </c>
      <c r="U221" s="72"/>
      <c r="V221" s="72"/>
      <c r="W221" s="72" t="b">
        <f t="shared" si="28"/>
        <v>0</v>
      </c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</row>
    <row r="222" spans="3:35" s="73" customFormat="1" ht="13.2" x14ac:dyDescent="0.25">
      <c r="C222" s="57"/>
      <c r="D222" s="58"/>
      <c r="E222" s="83"/>
      <c r="F222" s="87"/>
      <c r="G222" s="87"/>
      <c r="H222" s="87"/>
      <c r="I222" s="62"/>
      <c r="J222" s="63" t="str">
        <f t="shared" si="32"/>
        <v/>
      </c>
      <c r="K222" s="64" t="str">
        <f t="shared" si="33"/>
        <v/>
      </c>
      <c r="L222" s="65"/>
      <c r="M222" s="66"/>
      <c r="N222" s="67"/>
      <c r="O222" s="68" t="str">
        <f t="shared" si="29"/>
        <v/>
      </c>
      <c r="P222" s="69" t="str">
        <f t="shared" si="34"/>
        <v/>
      </c>
      <c r="Q222" s="69" t="str">
        <f t="shared" si="35"/>
        <v/>
      </c>
      <c r="R222" s="70" t="str">
        <f t="shared" si="36"/>
        <v/>
      </c>
      <c r="S222" s="71" t="b">
        <f t="shared" si="30"/>
        <v>0</v>
      </c>
      <c r="T222" s="72" t="b">
        <f t="shared" si="31"/>
        <v>0</v>
      </c>
      <c r="U222" s="72"/>
      <c r="V222" s="72"/>
      <c r="W222" s="72" t="b">
        <f t="shared" si="28"/>
        <v>0</v>
      </c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</row>
    <row r="223" spans="3:35" s="73" customFormat="1" ht="13.2" x14ac:dyDescent="0.25">
      <c r="C223" s="57"/>
      <c r="D223" s="58"/>
      <c r="E223" s="60"/>
      <c r="F223" s="60"/>
      <c r="G223" s="87"/>
      <c r="H223" s="87"/>
      <c r="I223" s="62"/>
      <c r="J223" s="63" t="str">
        <f t="shared" si="32"/>
        <v/>
      </c>
      <c r="K223" s="64" t="str">
        <f t="shared" si="33"/>
        <v/>
      </c>
      <c r="L223" s="65"/>
      <c r="M223" s="66"/>
      <c r="N223" s="67"/>
      <c r="O223" s="68" t="str">
        <f t="shared" si="29"/>
        <v/>
      </c>
      <c r="P223" s="69" t="str">
        <f t="shared" si="34"/>
        <v/>
      </c>
      <c r="Q223" s="69" t="str">
        <f t="shared" si="35"/>
        <v/>
      </c>
      <c r="R223" s="70" t="str">
        <f t="shared" si="36"/>
        <v/>
      </c>
      <c r="S223" s="71" t="b">
        <f t="shared" si="30"/>
        <v>0</v>
      </c>
      <c r="T223" s="72" t="b">
        <f t="shared" si="31"/>
        <v>0</v>
      </c>
      <c r="U223" s="72"/>
      <c r="V223" s="72"/>
      <c r="W223" s="72" t="b">
        <f t="shared" si="28"/>
        <v>0</v>
      </c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</row>
    <row r="224" spans="3:35" s="73" customFormat="1" ht="13.2" x14ac:dyDescent="0.25">
      <c r="C224" s="57"/>
      <c r="D224" s="58"/>
      <c r="E224" s="60"/>
      <c r="F224" s="60"/>
      <c r="G224" s="87"/>
      <c r="H224" s="87"/>
      <c r="I224" s="62"/>
      <c r="J224" s="63" t="str">
        <f t="shared" si="32"/>
        <v/>
      </c>
      <c r="K224" s="64" t="str">
        <f t="shared" si="33"/>
        <v/>
      </c>
      <c r="L224" s="65"/>
      <c r="M224" s="66"/>
      <c r="N224" s="67"/>
      <c r="O224" s="68" t="str">
        <f t="shared" si="29"/>
        <v/>
      </c>
      <c r="P224" s="69" t="str">
        <f t="shared" si="34"/>
        <v/>
      </c>
      <c r="Q224" s="69" t="str">
        <f t="shared" si="35"/>
        <v/>
      </c>
      <c r="R224" s="70" t="str">
        <f t="shared" si="36"/>
        <v/>
      </c>
      <c r="S224" s="71" t="b">
        <f t="shared" si="30"/>
        <v>0</v>
      </c>
      <c r="T224" s="72" t="b">
        <f t="shared" si="31"/>
        <v>0</v>
      </c>
      <c r="U224" s="72"/>
      <c r="V224" s="72"/>
      <c r="W224" s="72" t="b">
        <f t="shared" si="28"/>
        <v>0</v>
      </c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</row>
    <row r="225" spans="3:35" s="73" customFormat="1" ht="13.2" x14ac:dyDescent="0.25">
      <c r="C225" s="57"/>
      <c r="D225" s="58"/>
      <c r="E225" s="83"/>
      <c r="F225" s="87"/>
      <c r="G225" s="87"/>
      <c r="H225" s="87"/>
      <c r="I225" s="62"/>
      <c r="J225" s="63" t="str">
        <f t="shared" si="32"/>
        <v/>
      </c>
      <c r="K225" s="64" t="str">
        <f t="shared" si="33"/>
        <v/>
      </c>
      <c r="L225" s="65"/>
      <c r="M225" s="66"/>
      <c r="N225" s="67"/>
      <c r="O225" s="68" t="str">
        <f t="shared" si="29"/>
        <v/>
      </c>
      <c r="P225" s="69" t="str">
        <f t="shared" si="34"/>
        <v/>
      </c>
      <c r="Q225" s="69" t="str">
        <f t="shared" si="35"/>
        <v/>
      </c>
      <c r="R225" s="70" t="str">
        <f t="shared" si="36"/>
        <v/>
      </c>
      <c r="S225" s="71" t="b">
        <f t="shared" si="30"/>
        <v>0</v>
      </c>
      <c r="T225" s="72" t="b">
        <f t="shared" si="31"/>
        <v>0</v>
      </c>
      <c r="U225" s="72"/>
      <c r="V225" s="72"/>
      <c r="W225" s="72" t="b">
        <f t="shared" si="28"/>
        <v>0</v>
      </c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</row>
    <row r="226" spans="3:35" s="73" customFormat="1" ht="13.2" x14ac:dyDescent="0.25">
      <c r="C226" s="57"/>
      <c r="D226" s="58"/>
      <c r="E226" s="83"/>
      <c r="F226" s="87"/>
      <c r="G226" s="87"/>
      <c r="H226" s="87"/>
      <c r="I226" s="62"/>
      <c r="J226" s="63" t="str">
        <f t="shared" si="32"/>
        <v/>
      </c>
      <c r="K226" s="64" t="str">
        <f t="shared" si="33"/>
        <v/>
      </c>
      <c r="L226" s="65"/>
      <c r="M226" s="66"/>
      <c r="N226" s="67"/>
      <c r="O226" s="68" t="str">
        <f t="shared" si="29"/>
        <v/>
      </c>
      <c r="P226" s="69" t="str">
        <f t="shared" si="34"/>
        <v/>
      </c>
      <c r="Q226" s="69" t="str">
        <f t="shared" si="35"/>
        <v/>
      </c>
      <c r="R226" s="70" t="str">
        <f t="shared" si="36"/>
        <v/>
      </c>
      <c r="S226" s="71" t="b">
        <f t="shared" si="30"/>
        <v>0</v>
      </c>
      <c r="T226" s="72" t="b">
        <f t="shared" si="31"/>
        <v>0</v>
      </c>
      <c r="U226" s="72"/>
      <c r="V226" s="72"/>
      <c r="W226" s="72" t="b">
        <f t="shared" si="28"/>
        <v>0</v>
      </c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</row>
    <row r="227" spans="3:35" s="73" customFormat="1" ht="13.2" x14ac:dyDescent="0.25">
      <c r="C227" s="57"/>
      <c r="D227" s="58"/>
      <c r="E227" s="83"/>
      <c r="F227" s="87"/>
      <c r="G227" s="87"/>
      <c r="H227" s="87"/>
      <c r="I227" s="62"/>
      <c r="J227" s="63" t="str">
        <f t="shared" si="32"/>
        <v/>
      </c>
      <c r="K227" s="64" t="str">
        <f t="shared" si="33"/>
        <v/>
      </c>
      <c r="L227" s="65"/>
      <c r="M227" s="66"/>
      <c r="N227" s="67"/>
      <c r="O227" s="68" t="str">
        <f t="shared" si="29"/>
        <v/>
      </c>
      <c r="P227" s="69" t="str">
        <f t="shared" si="34"/>
        <v/>
      </c>
      <c r="Q227" s="69" t="str">
        <f t="shared" si="35"/>
        <v/>
      </c>
      <c r="R227" s="70" t="str">
        <f t="shared" si="36"/>
        <v/>
      </c>
      <c r="S227" s="71" t="b">
        <f t="shared" si="30"/>
        <v>0</v>
      </c>
      <c r="T227" s="72" t="b">
        <f t="shared" si="31"/>
        <v>0</v>
      </c>
      <c r="U227" s="72"/>
      <c r="V227" s="72"/>
      <c r="W227" s="72" t="b">
        <f t="shared" si="28"/>
        <v>0</v>
      </c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</row>
    <row r="228" spans="3:35" s="73" customFormat="1" ht="13.2" x14ac:dyDescent="0.25">
      <c r="C228" s="57"/>
      <c r="D228" s="58"/>
      <c r="E228" s="83"/>
      <c r="F228" s="87"/>
      <c r="G228" s="87"/>
      <c r="H228" s="87"/>
      <c r="I228" s="62"/>
      <c r="J228" s="63" t="str">
        <f t="shared" si="32"/>
        <v/>
      </c>
      <c r="K228" s="64" t="str">
        <f t="shared" si="33"/>
        <v/>
      </c>
      <c r="L228" s="65"/>
      <c r="M228" s="66"/>
      <c r="N228" s="67"/>
      <c r="O228" s="68" t="str">
        <f t="shared" si="29"/>
        <v/>
      </c>
      <c r="P228" s="69" t="str">
        <f t="shared" si="34"/>
        <v/>
      </c>
      <c r="Q228" s="69" t="str">
        <f t="shared" si="35"/>
        <v/>
      </c>
      <c r="R228" s="70" t="str">
        <f t="shared" si="36"/>
        <v/>
      </c>
      <c r="S228" s="71" t="b">
        <f t="shared" si="30"/>
        <v>0</v>
      </c>
      <c r="T228" s="72" t="b">
        <f t="shared" si="31"/>
        <v>0</v>
      </c>
      <c r="U228" s="72"/>
      <c r="V228" s="72"/>
      <c r="W228" s="72" t="b">
        <f t="shared" si="28"/>
        <v>0</v>
      </c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</row>
    <row r="229" spans="3:35" s="73" customFormat="1" ht="13.2" x14ac:dyDescent="0.25">
      <c r="C229" s="57"/>
      <c r="D229" s="58"/>
      <c r="E229" s="83"/>
      <c r="F229" s="87"/>
      <c r="G229" s="87"/>
      <c r="H229" s="87"/>
      <c r="I229" s="62"/>
      <c r="J229" s="63" t="str">
        <f t="shared" si="32"/>
        <v/>
      </c>
      <c r="K229" s="64" t="str">
        <f t="shared" si="33"/>
        <v/>
      </c>
      <c r="L229" s="65"/>
      <c r="M229" s="66"/>
      <c r="N229" s="67"/>
      <c r="O229" s="68" t="str">
        <f t="shared" si="29"/>
        <v/>
      </c>
      <c r="P229" s="69" t="str">
        <f t="shared" si="34"/>
        <v/>
      </c>
      <c r="Q229" s="69" t="str">
        <f t="shared" si="35"/>
        <v/>
      </c>
      <c r="R229" s="70" t="str">
        <f t="shared" si="36"/>
        <v/>
      </c>
      <c r="S229" s="71" t="b">
        <f t="shared" si="30"/>
        <v>0</v>
      </c>
      <c r="T229" s="72" t="b">
        <f t="shared" si="31"/>
        <v>0</v>
      </c>
      <c r="U229" s="72"/>
      <c r="V229" s="72"/>
      <c r="W229" s="72" t="b">
        <f t="shared" si="28"/>
        <v>0</v>
      </c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</row>
    <row r="230" spans="3:35" s="73" customFormat="1" ht="13.2" x14ac:dyDescent="0.25">
      <c r="C230" s="57"/>
      <c r="D230" s="58"/>
      <c r="E230" s="83"/>
      <c r="F230" s="87"/>
      <c r="G230" s="87"/>
      <c r="H230" s="87"/>
      <c r="I230" s="62"/>
      <c r="J230" s="63" t="str">
        <f t="shared" si="32"/>
        <v/>
      </c>
      <c r="K230" s="64" t="str">
        <f t="shared" si="33"/>
        <v/>
      </c>
      <c r="L230" s="65"/>
      <c r="M230" s="66"/>
      <c r="N230" s="67"/>
      <c r="O230" s="68" t="str">
        <f t="shared" si="29"/>
        <v/>
      </c>
      <c r="P230" s="69" t="str">
        <f t="shared" si="34"/>
        <v/>
      </c>
      <c r="Q230" s="69" t="str">
        <f t="shared" si="35"/>
        <v/>
      </c>
      <c r="R230" s="70" t="str">
        <f t="shared" si="36"/>
        <v/>
      </c>
      <c r="S230" s="71" t="b">
        <f t="shared" si="30"/>
        <v>0</v>
      </c>
      <c r="T230" s="72" t="b">
        <f t="shared" si="31"/>
        <v>0</v>
      </c>
      <c r="U230" s="72"/>
      <c r="V230" s="72"/>
      <c r="W230" s="72" t="b">
        <f t="shared" si="28"/>
        <v>0</v>
      </c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</row>
    <row r="231" spans="3:35" s="73" customFormat="1" ht="13.2" x14ac:dyDescent="0.25">
      <c r="C231" s="57"/>
      <c r="D231" s="58"/>
      <c r="E231" s="60"/>
      <c r="F231" s="60"/>
      <c r="G231" s="87"/>
      <c r="H231" s="87"/>
      <c r="I231" s="62"/>
      <c r="J231" s="63" t="str">
        <f t="shared" si="32"/>
        <v/>
      </c>
      <c r="K231" s="64" t="str">
        <f t="shared" si="33"/>
        <v/>
      </c>
      <c r="L231" s="65"/>
      <c r="M231" s="66"/>
      <c r="N231" s="67"/>
      <c r="O231" s="68" t="str">
        <f t="shared" si="29"/>
        <v/>
      </c>
      <c r="P231" s="69" t="str">
        <f t="shared" si="34"/>
        <v/>
      </c>
      <c r="Q231" s="69" t="str">
        <f t="shared" si="35"/>
        <v/>
      </c>
      <c r="R231" s="70" t="str">
        <f t="shared" si="36"/>
        <v/>
      </c>
      <c r="S231" s="71" t="b">
        <f t="shared" si="30"/>
        <v>0</v>
      </c>
      <c r="T231" s="72" t="b">
        <f t="shared" si="31"/>
        <v>0</v>
      </c>
      <c r="U231" s="72"/>
      <c r="V231" s="72"/>
      <c r="W231" s="72" t="b">
        <f t="shared" si="28"/>
        <v>0</v>
      </c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</row>
    <row r="232" spans="3:35" s="73" customFormat="1" ht="13.2" x14ac:dyDescent="0.25">
      <c r="C232" s="57"/>
      <c r="D232" s="58"/>
      <c r="E232" s="60"/>
      <c r="F232" s="60"/>
      <c r="G232" s="87"/>
      <c r="H232" s="87"/>
      <c r="I232" s="62"/>
      <c r="J232" s="63" t="str">
        <f t="shared" si="32"/>
        <v/>
      </c>
      <c r="K232" s="64" t="str">
        <f t="shared" si="33"/>
        <v/>
      </c>
      <c r="L232" s="65"/>
      <c r="M232" s="66"/>
      <c r="N232" s="67"/>
      <c r="O232" s="68" t="str">
        <f t="shared" si="29"/>
        <v/>
      </c>
      <c r="P232" s="69" t="str">
        <f t="shared" si="34"/>
        <v/>
      </c>
      <c r="Q232" s="69" t="str">
        <f t="shared" si="35"/>
        <v/>
      </c>
      <c r="R232" s="70" t="str">
        <f t="shared" si="36"/>
        <v/>
      </c>
      <c r="S232" s="71" t="b">
        <f t="shared" si="30"/>
        <v>0</v>
      </c>
      <c r="T232" s="72" t="b">
        <f t="shared" si="31"/>
        <v>0</v>
      </c>
      <c r="U232" s="72"/>
      <c r="V232" s="72"/>
      <c r="W232" s="72" t="b">
        <f t="shared" si="28"/>
        <v>0</v>
      </c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</row>
    <row r="233" spans="3:35" s="73" customFormat="1" ht="13.2" x14ac:dyDescent="0.25">
      <c r="C233" s="57"/>
      <c r="D233" s="120"/>
      <c r="E233" s="83"/>
      <c r="F233" s="87"/>
      <c r="G233" s="87"/>
      <c r="H233" s="87"/>
      <c r="I233" s="62"/>
      <c r="J233" s="63" t="str">
        <f t="shared" si="32"/>
        <v/>
      </c>
      <c r="K233" s="64" t="str">
        <f t="shared" si="33"/>
        <v/>
      </c>
      <c r="L233" s="65"/>
      <c r="M233" s="66"/>
      <c r="N233" s="67"/>
      <c r="O233" s="68" t="str">
        <f t="shared" si="29"/>
        <v/>
      </c>
      <c r="P233" s="69" t="str">
        <f t="shared" si="34"/>
        <v/>
      </c>
      <c r="Q233" s="69" t="str">
        <f t="shared" si="35"/>
        <v/>
      </c>
      <c r="R233" s="70" t="str">
        <f t="shared" si="36"/>
        <v/>
      </c>
      <c r="S233" s="71" t="b">
        <f t="shared" si="30"/>
        <v>0</v>
      </c>
      <c r="T233" s="72" t="b">
        <f t="shared" si="31"/>
        <v>0</v>
      </c>
      <c r="U233" s="72"/>
      <c r="V233" s="72"/>
      <c r="W233" s="72" t="b">
        <f t="shared" si="28"/>
        <v>0</v>
      </c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</row>
    <row r="234" spans="3:35" s="73" customFormat="1" ht="13.2" x14ac:dyDescent="0.25">
      <c r="C234" s="57"/>
      <c r="D234" s="58"/>
      <c r="E234" s="60"/>
      <c r="F234" s="60"/>
      <c r="G234" s="87"/>
      <c r="H234" s="87"/>
      <c r="I234" s="62"/>
      <c r="J234" s="63" t="str">
        <f t="shared" si="32"/>
        <v/>
      </c>
      <c r="K234" s="64" t="str">
        <f t="shared" si="33"/>
        <v/>
      </c>
      <c r="L234" s="65"/>
      <c r="M234" s="66"/>
      <c r="N234" s="67"/>
      <c r="O234" s="68" t="str">
        <f t="shared" si="29"/>
        <v/>
      </c>
      <c r="P234" s="69" t="str">
        <f t="shared" si="34"/>
        <v/>
      </c>
      <c r="Q234" s="69" t="str">
        <f t="shared" si="35"/>
        <v/>
      </c>
      <c r="R234" s="70" t="str">
        <f t="shared" si="36"/>
        <v/>
      </c>
      <c r="S234" s="71" t="b">
        <f t="shared" si="30"/>
        <v>0</v>
      </c>
      <c r="T234" s="72" t="b">
        <f t="shared" si="31"/>
        <v>0</v>
      </c>
      <c r="U234" s="72"/>
      <c r="V234" s="72"/>
      <c r="W234" s="72" t="b">
        <f t="shared" si="28"/>
        <v>0</v>
      </c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</row>
    <row r="235" spans="3:35" s="73" customFormat="1" ht="13.2" x14ac:dyDescent="0.25">
      <c r="C235" s="57"/>
      <c r="D235" s="58"/>
      <c r="E235" s="60"/>
      <c r="F235" s="60"/>
      <c r="G235" s="87"/>
      <c r="H235" s="87"/>
      <c r="I235" s="62"/>
      <c r="J235" s="63" t="str">
        <f t="shared" si="32"/>
        <v/>
      </c>
      <c r="K235" s="64" t="str">
        <f t="shared" si="33"/>
        <v/>
      </c>
      <c r="L235" s="65"/>
      <c r="M235" s="66"/>
      <c r="N235" s="67"/>
      <c r="O235" s="68" t="str">
        <f t="shared" si="29"/>
        <v/>
      </c>
      <c r="P235" s="69" t="str">
        <f t="shared" si="34"/>
        <v/>
      </c>
      <c r="Q235" s="69" t="str">
        <f t="shared" si="35"/>
        <v/>
      </c>
      <c r="R235" s="70" t="str">
        <f t="shared" si="36"/>
        <v/>
      </c>
      <c r="S235" s="71" t="b">
        <f t="shared" si="30"/>
        <v>0</v>
      </c>
      <c r="T235" s="72" t="b">
        <f t="shared" si="31"/>
        <v>0</v>
      </c>
      <c r="U235" s="72"/>
      <c r="V235" s="72"/>
      <c r="W235" s="72" t="b">
        <f t="shared" si="28"/>
        <v>0</v>
      </c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</row>
    <row r="236" spans="3:35" s="73" customFormat="1" ht="13.2" x14ac:dyDescent="0.25">
      <c r="C236" s="57"/>
      <c r="D236" s="58"/>
      <c r="E236" s="83"/>
      <c r="F236" s="87"/>
      <c r="G236" s="87"/>
      <c r="H236" s="87"/>
      <c r="I236" s="62"/>
      <c r="J236" s="63" t="str">
        <f t="shared" si="32"/>
        <v/>
      </c>
      <c r="K236" s="64" t="str">
        <f t="shared" si="33"/>
        <v/>
      </c>
      <c r="L236" s="65"/>
      <c r="M236" s="66"/>
      <c r="N236" s="67"/>
      <c r="O236" s="68" t="str">
        <f t="shared" si="29"/>
        <v/>
      </c>
      <c r="P236" s="69" t="str">
        <f t="shared" si="34"/>
        <v/>
      </c>
      <c r="Q236" s="69" t="str">
        <f t="shared" si="35"/>
        <v/>
      </c>
      <c r="R236" s="70" t="str">
        <f t="shared" si="36"/>
        <v/>
      </c>
      <c r="S236" s="71" t="b">
        <f t="shared" si="30"/>
        <v>0</v>
      </c>
      <c r="T236" s="72" t="b">
        <f t="shared" si="31"/>
        <v>0</v>
      </c>
      <c r="U236" s="72"/>
      <c r="V236" s="72"/>
      <c r="W236" s="72" t="b">
        <f t="shared" si="28"/>
        <v>0</v>
      </c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</row>
    <row r="237" spans="3:35" s="73" customFormat="1" ht="13.2" x14ac:dyDescent="0.25">
      <c r="C237" s="57"/>
      <c r="D237" s="58"/>
      <c r="E237" s="83"/>
      <c r="F237" s="87"/>
      <c r="G237" s="87"/>
      <c r="H237" s="87"/>
      <c r="I237" s="62"/>
      <c r="J237" s="63" t="str">
        <f t="shared" si="32"/>
        <v/>
      </c>
      <c r="K237" s="64" t="str">
        <f t="shared" si="33"/>
        <v/>
      </c>
      <c r="L237" s="65"/>
      <c r="M237" s="66"/>
      <c r="N237" s="67"/>
      <c r="O237" s="68" t="str">
        <f t="shared" si="29"/>
        <v/>
      </c>
      <c r="P237" s="69" t="str">
        <f t="shared" si="34"/>
        <v/>
      </c>
      <c r="Q237" s="69" t="str">
        <f t="shared" si="35"/>
        <v/>
      </c>
      <c r="R237" s="70" t="str">
        <f t="shared" si="36"/>
        <v/>
      </c>
      <c r="S237" s="71" t="b">
        <f t="shared" si="30"/>
        <v>0</v>
      </c>
      <c r="T237" s="72" t="b">
        <f t="shared" si="31"/>
        <v>0</v>
      </c>
      <c r="U237" s="72"/>
      <c r="V237" s="72"/>
      <c r="W237" s="72" t="b">
        <f t="shared" si="28"/>
        <v>0</v>
      </c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</row>
    <row r="238" spans="3:35" s="73" customFormat="1" ht="13.2" x14ac:dyDescent="0.25">
      <c r="C238" s="57"/>
      <c r="D238" s="58"/>
      <c r="E238" s="83"/>
      <c r="F238" s="87"/>
      <c r="G238" s="87"/>
      <c r="H238" s="87"/>
      <c r="I238" s="62"/>
      <c r="J238" s="63" t="str">
        <f t="shared" si="32"/>
        <v/>
      </c>
      <c r="K238" s="64" t="str">
        <f t="shared" si="33"/>
        <v/>
      </c>
      <c r="L238" s="65"/>
      <c r="M238" s="66"/>
      <c r="N238" s="67"/>
      <c r="O238" s="68" t="str">
        <f t="shared" si="29"/>
        <v/>
      </c>
      <c r="P238" s="69" t="str">
        <f t="shared" si="34"/>
        <v/>
      </c>
      <c r="Q238" s="69" t="str">
        <f t="shared" si="35"/>
        <v/>
      </c>
      <c r="R238" s="70" t="str">
        <f t="shared" si="36"/>
        <v/>
      </c>
      <c r="S238" s="71" t="b">
        <f t="shared" si="30"/>
        <v>0</v>
      </c>
      <c r="T238" s="72" t="b">
        <f t="shared" si="31"/>
        <v>0</v>
      </c>
      <c r="U238" s="72"/>
      <c r="V238" s="72"/>
      <c r="W238" s="72" t="b">
        <f t="shared" si="28"/>
        <v>0</v>
      </c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</row>
    <row r="239" spans="3:35" s="73" customFormat="1" ht="13.2" x14ac:dyDescent="0.25">
      <c r="C239" s="57"/>
      <c r="D239" s="58"/>
      <c r="E239" s="83"/>
      <c r="F239" s="87"/>
      <c r="G239" s="87"/>
      <c r="H239" s="87"/>
      <c r="I239" s="62"/>
      <c r="J239" s="63" t="str">
        <f t="shared" si="32"/>
        <v/>
      </c>
      <c r="K239" s="64" t="str">
        <f t="shared" si="33"/>
        <v/>
      </c>
      <c r="L239" s="65"/>
      <c r="M239" s="66"/>
      <c r="N239" s="67"/>
      <c r="O239" s="68" t="str">
        <f t="shared" si="29"/>
        <v/>
      </c>
      <c r="P239" s="69" t="str">
        <f t="shared" si="34"/>
        <v/>
      </c>
      <c r="Q239" s="69" t="str">
        <f t="shared" si="35"/>
        <v/>
      </c>
      <c r="R239" s="70" t="str">
        <f t="shared" si="36"/>
        <v/>
      </c>
      <c r="S239" s="71" t="b">
        <f t="shared" si="30"/>
        <v>0</v>
      </c>
      <c r="T239" s="72" t="b">
        <f t="shared" si="31"/>
        <v>0</v>
      </c>
      <c r="U239" s="72"/>
      <c r="V239" s="72"/>
      <c r="W239" s="72" t="b">
        <f t="shared" si="28"/>
        <v>0</v>
      </c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</row>
    <row r="240" spans="3:35" s="73" customFormat="1" ht="13.2" x14ac:dyDescent="0.25">
      <c r="C240" s="57"/>
      <c r="D240" s="58"/>
      <c r="E240" s="83"/>
      <c r="F240" s="87"/>
      <c r="G240" s="87"/>
      <c r="H240" s="87"/>
      <c r="I240" s="62"/>
      <c r="J240" s="63" t="str">
        <f t="shared" si="32"/>
        <v/>
      </c>
      <c r="K240" s="64" t="str">
        <f t="shared" si="33"/>
        <v/>
      </c>
      <c r="L240" s="65"/>
      <c r="M240" s="66"/>
      <c r="N240" s="67"/>
      <c r="O240" s="68" t="str">
        <f t="shared" si="29"/>
        <v/>
      </c>
      <c r="P240" s="69" t="str">
        <f t="shared" si="34"/>
        <v/>
      </c>
      <c r="Q240" s="69" t="str">
        <f t="shared" si="35"/>
        <v/>
      </c>
      <c r="R240" s="70" t="str">
        <f t="shared" si="36"/>
        <v/>
      </c>
      <c r="S240" s="71" t="b">
        <f t="shared" si="30"/>
        <v>0</v>
      </c>
      <c r="T240" s="72" t="b">
        <f t="shared" si="31"/>
        <v>0</v>
      </c>
      <c r="U240" s="72"/>
      <c r="V240" s="72"/>
      <c r="W240" s="72" t="b">
        <f t="shared" si="28"/>
        <v>0</v>
      </c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</row>
    <row r="241" spans="3:35" s="73" customFormat="1" ht="13.2" x14ac:dyDescent="0.25">
      <c r="C241" s="57"/>
      <c r="D241" s="58"/>
      <c r="E241" s="83"/>
      <c r="F241" s="87"/>
      <c r="G241" s="87"/>
      <c r="H241" s="87"/>
      <c r="I241" s="62"/>
      <c r="J241" s="63" t="str">
        <f t="shared" si="32"/>
        <v/>
      </c>
      <c r="K241" s="64" t="str">
        <f t="shared" si="33"/>
        <v/>
      </c>
      <c r="L241" s="65"/>
      <c r="M241" s="66"/>
      <c r="N241" s="67"/>
      <c r="O241" s="68" t="str">
        <f t="shared" si="29"/>
        <v/>
      </c>
      <c r="P241" s="69" t="str">
        <f t="shared" si="34"/>
        <v/>
      </c>
      <c r="Q241" s="69" t="str">
        <f t="shared" si="35"/>
        <v/>
      </c>
      <c r="R241" s="70" t="str">
        <f t="shared" si="36"/>
        <v/>
      </c>
      <c r="S241" s="71" t="b">
        <f t="shared" si="30"/>
        <v>0</v>
      </c>
      <c r="T241" s="72" t="b">
        <f t="shared" si="31"/>
        <v>0</v>
      </c>
      <c r="U241" s="72"/>
      <c r="V241" s="72"/>
      <c r="W241" s="72" t="b">
        <f t="shared" si="28"/>
        <v>0</v>
      </c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</row>
    <row r="242" spans="3:35" s="73" customFormat="1" ht="13.2" x14ac:dyDescent="0.25">
      <c r="C242" s="57"/>
      <c r="D242" s="58"/>
      <c r="E242" s="83"/>
      <c r="F242" s="87"/>
      <c r="G242" s="87"/>
      <c r="H242" s="87"/>
      <c r="I242" s="62"/>
      <c r="J242" s="63" t="str">
        <f t="shared" si="32"/>
        <v/>
      </c>
      <c r="K242" s="64" t="str">
        <f t="shared" si="33"/>
        <v/>
      </c>
      <c r="L242" s="65"/>
      <c r="M242" s="66"/>
      <c r="N242" s="67"/>
      <c r="O242" s="68" t="str">
        <f t="shared" si="29"/>
        <v/>
      </c>
      <c r="P242" s="69" t="str">
        <f t="shared" si="34"/>
        <v/>
      </c>
      <c r="Q242" s="69" t="str">
        <f t="shared" si="35"/>
        <v/>
      </c>
      <c r="R242" s="70" t="str">
        <f t="shared" si="36"/>
        <v/>
      </c>
      <c r="S242" s="71" t="b">
        <f t="shared" si="30"/>
        <v>0</v>
      </c>
      <c r="T242" s="72" t="b">
        <f t="shared" si="31"/>
        <v>0</v>
      </c>
      <c r="U242" s="72"/>
      <c r="V242" s="72"/>
      <c r="W242" s="72" t="b">
        <f t="shared" si="28"/>
        <v>0</v>
      </c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</row>
    <row r="243" spans="3:35" s="73" customFormat="1" ht="13.2" x14ac:dyDescent="0.25">
      <c r="C243" s="57"/>
      <c r="D243" s="58"/>
      <c r="E243" s="83"/>
      <c r="F243" s="87"/>
      <c r="G243" s="87"/>
      <c r="H243" s="87"/>
      <c r="I243" s="62"/>
      <c r="J243" s="63" t="str">
        <f t="shared" si="32"/>
        <v/>
      </c>
      <c r="K243" s="64" t="str">
        <f t="shared" si="33"/>
        <v/>
      </c>
      <c r="L243" s="65"/>
      <c r="M243" s="66"/>
      <c r="N243" s="67"/>
      <c r="O243" s="68" t="str">
        <f t="shared" si="29"/>
        <v/>
      </c>
      <c r="P243" s="69" t="str">
        <f t="shared" si="34"/>
        <v/>
      </c>
      <c r="Q243" s="69" t="str">
        <f t="shared" si="35"/>
        <v/>
      </c>
      <c r="R243" s="70" t="str">
        <f t="shared" si="36"/>
        <v/>
      </c>
      <c r="S243" s="71" t="b">
        <f t="shared" si="30"/>
        <v>0</v>
      </c>
      <c r="T243" s="72" t="b">
        <f t="shared" si="31"/>
        <v>0</v>
      </c>
      <c r="U243" s="72"/>
      <c r="V243" s="72"/>
      <c r="W243" s="72" t="b">
        <f t="shared" si="28"/>
        <v>0</v>
      </c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</row>
    <row r="244" spans="3:35" s="73" customFormat="1" ht="13.2" x14ac:dyDescent="0.25">
      <c r="C244" s="57"/>
      <c r="D244" s="58"/>
      <c r="E244" s="83"/>
      <c r="F244" s="87"/>
      <c r="G244" s="87"/>
      <c r="H244" s="87"/>
      <c r="I244" s="62"/>
      <c r="J244" s="63" t="str">
        <f t="shared" si="32"/>
        <v/>
      </c>
      <c r="K244" s="64" t="str">
        <f t="shared" si="33"/>
        <v/>
      </c>
      <c r="L244" s="65"/>
      <c r="M244" s="66"/>
      <c r="N244" s="67"/>
      <c r="O244" s="68" t="str">
        <f t="shared" si="29"/>
        <v/>
      </c>
      <c r="P244" s="69" t="str">
        <f t="shared" si="34"/>
        <v/>
      </c>
      <c r="Q244" s="69" t="str">
        <f t="shared" si="35"/>
        <v/>
      </c>
      <c r="R244" s="70" t="str">
        <f t="shared" si="36"/>
        <v/>
      </c>
      <c r="S244" s="71" t="b">
        <f t="shared" si="30"/>
        <v>0</v>
      </c>
      <c r="T244" s="72" t="b">
        <f t="shared" si="31"/>
        <v>0</v>
      </c>
      <c r="U244" s="72"/>
      <c r="V244" s="72"/>
      <c r="W244" s="72" t="b">
        <f t="shared" si="28"/>
        <v>0</v>
      </c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</row>
    <row r="245" spans="3:35" s="73" customFormat="1" ht="13.2" x14ac:dyDescent="0.25">
      <c r="C245" s="57"/>
      <c r="D245" s="58"/>
      <c r="E245" s="83"/>
      <c r="F245" s="87"/>
      <c r="G245" s="87"/>
      <c r="H245" s="87"/>
      <c r="I245" s="62"/>
      <c r="J245" s="63" t="str">
        <f t="shared" si="32"/>
        <v/>
      </c>
      <c r="K245" s="64" t="str">
        <f t="shared" si="33"/>
        <v/>
      </c>
      <c r="L245" s="65"/>
      <c r="M245" s="66"/>
      <c r="N245" s="67"/>
      <c r="O245" s="68" t="str">
        <f t="shared" si="29"/>
        <v/>
      </c>
      <c r="P245" s="69" t="str">
        <f t="shared" si="34"/>
        <v/>
      </c>
      <c r="Q245" s="69" t="str">
        <f t="shared" si="35"/>
        <v/>
      </c>
      <c r="R245" s="70" t="str">
        <f t="shared" si="36"/>
        <v/>
      </c>
      <c r="S245" s="71" t="b">
        <f t="shared" si="30"/>
        <v>0</v>
      </c>
      <c r="T245" s="72" t="b">
        <f t="shared" si="31"/>
        <v>0</v>
      </c>
      <c r="U245" s="72"/>
      <c r="V245" s="72"/>
      <c r="W245" s="72" t="b">
        <f t="shared" si="28"/>
        <v>0</v>
      </c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</row>
    <row r="246" spans="3:35" s="73" customFormat="1" ht="13.2" x14ac:dyDescent="0.25">
      <c r="C246" s="57"/>
      <c r="D246" s="58"/>
      <c r="E246" s="83"/>
      <c r="F246" s="87"/>
      <c r="G246" s="87"/>
      <c r="H246" s="87"/>
      <c r="I246" s="62"/>
      <c r="J246" s="63" t="str">
        <f t="shared" si="32"/>
        <v/>
      </c>
      <c r="K246" s="64" t="str">
        <f t="shared" si="33"/>
        <v/>
      </c>
      <c r="L246" s="65"/>
      <c r="M246" s="66"/>
      <c r="N246" s="67"/>
      <c r="O246" s="68" t="str">
        <f t="shared" si="29"/>
        <v/>
      </c>
      <c r="P246" s="69" t="str">
        <f t="shared" si="34"/>
        <v/>
      </c>
      <c r="Q246" s="69" t="str">
        <f t="shared" si="35"/>
        <v/>
      </c>
      <c r="R246" s="70" t="str">
        <f t="shared" si="36"/>
        <v/>
      </c>
      <c r="S246" s="71" t="b">
        <f t="shared" si="30"/>
        <v>0</v>
      </c>
      <c r="T246" s="72" t="b">
        <f t="shared" si="31"/>
        <v>0</v>
      </c>
      <c r="U246" s="72"/>
      <c r="V246" s="72"/>
      <c r="W246" s="72" t="b">
        <f t="shared" si="28"/>
        <v>0</v>
      </c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</row>
    <row r="247" spans="3:35" s="73" customFormat="1" ht="13.2" x14ac:dyDescent="0.25">
      <c r="C247" s="57"/>
      <c r="D247" s="58"/>
      <c r="E247" s="83"/>
      <c r="F247" s="87"/>
      <c r="G247" s="87"/>
      <c r="H247" s="87"/>
      <c r="I247" s="62"/>
      <c r="J247" s="63" t="str">
        <f t="shared" si="32"/>
        <v/>
      </c>
      <c r="K247" s="64" t="str">
        <f t="shared" si="33"/>
        <v/>
      </c>
      <c r="L247" s="65"/>
      <c r="M247" s="66"/>
      <c r="N247" s="67"/>
      <c r="O247" s="68" t="str">
        <f t="shared" si="29"/>
        <v/>
      </c>
      <c r="P247" s="69" t="str">
        <f t="shared" si="34"/>
        <v/>
      </c>
      <c r="Q247" s="69" t="str">
        <f t="shared" si="35"/>
        <v/>
      </c>
      <c r="R247" s="70" t="str">
        <f t="shared" si="36"/>
        <v/>
      </c>
      <c r="S247" s="71" t="b">
        <f t="shared" si="30"/>
        <v>0</v>
      </c>
      <c r="T247" s="72" t="b">
        <f t="shared" si="31"/>
        <v>0</v>
      </c>
      <c r="U247" s="72"/>
      <c r="V247" s="72"/>
      <c r="W247" s="72" t="b">
        <f t="shared" ref="W247:W310" si="37">T247</f>
        <v>0</v>
      </c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</row>
    <row r="248" spans="3:35" s="73" customFormat="1" ht="13.2" x14ac:dyDescent="0.25">
      <c r="C248" s="57"/>
      <c r="D248" s="58"/>
      <c r="E248" s="83"/>
      <c r="F248" s="87"/>
      <c r="G248" s="87"/>
      <c r="H248" s="87"/>
      <c r="I248" s="62"/>
      <c r="J248" s="63" t="str">
        <f t="shared" si="32"/>
        <v/>
      </c>
      <c r="K248" s="64" t="str">
        <f t="shared" si="33"/>
        <v/>
      </c>
      <c r="L248" s="65"/>
      <c r="M248" s="66"/>
      <c r="N248" s="67"/>
      <c r="O248" s="68" t="str">
        <f t="shared" si="29"/>
        <v/>
      </c>
      <c r="P248" s="69" t="str">
        <f t="shared" si="34"/>
        <v/>
      </c>
      <c r="Q248" s="69" t="str">
        <f t="shared" si="35"/>
        <v/>
      </c>
      <c r="R248" s="70" t="str">
        <f t="shared" si="36"/>
        <v/>
      </c>
      <c r="S248" s="71" t="b">
        <f t="shared" si="30"/>
        <v>0</v>
      </c>
      <c r="T248" s="72" t="b">
        <f t="shared" si="31"/>
        <v>0</v>
      </c>
      <c r="U248" s="72"/>
      <c r="V248" s="72"/>
      <c r="W248" s="72" t="b">
        <f t="shared" si="37"/>
        <v>0</v>
      </c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</row>
    <row r="249" spans="3:35" s="73" customFormat="1" ht="13.2" x14ac:dyDescent="0.25">
      <c r="C249" s="57"/>
      <c r="D249" s="58"/>
      <c r="E249" s="60"/>
      <c r="F249" s="60"/>
      <c r="G249" s="87"/>
      <c r="H249" s="87"/>
      <c r="I249" s="62"/>
      <c r="J249" s="63" t="str">
        <f t="shared" si="32"/>
        <v/>
      </c>
      <c r="K249" s="64" t="str">
        <f t="shared" si="33"/>
        <v/>
      </c>
      <c r="L249" s="65"/>
      <c r="M249" s="66"/>
      <c r="N249" s="67"/>
      <c r="O249" s="68" t="str">
        <f t="shared" si="29"/>
        <v/>
      </c>
      <c r="P249" s="69" t="str">
        <f t="shared" si="34"/>
        <v/>
      </c>
      <c r="Q249" s="69" t="str">
        <f t="shared" si="35"/>
        <v/>
      </c>
      <c r="R249" s="70" t="str">
        <f t="shared" si="36"/>
        <v/>
      </c>
      <c r="S249" s="71" t="b">
        <f t="shared" si="30"/>
        <v>0</v>
      </c>
      <c r="T249" s="72" t="b">
        <f t="shared" si="31"/>
        <v>0</v>
      </c>
      <c r="U249" s="72"/>
      <c r="V249" s="72"/>
      <c r="W249" s="72" t="b">
        <f t="shared" si="37"/>
        <v>0</v>
      </c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</row>
    <row r="250" spans="3:35" s="73" customFormat="1" ht="13.2" x14ac:dyDescent="0.25">
      <c r="C250" s="57"/>
      <c r="D250" s="58"/>
      <c r="E250" s="83"/>
      <c r="F250" s="87"/>
      <c r="G250" s="87"/>
      <c r="H250" s="87"/>
      <c r="I250" s="62"/>
      <c r="J250" s="63" t="str">
        <f t="shared" si="32"/>
        <v/>
      </c>
      <c r="K250" s="64" t="str">
        <f t="shared" si="33"/>
        <v/>
      </c>
      <c r="L250" s="65"/>
      <c r="M250" s="66"/>
      <c r="N250" s="67"/>
      <c r="O250" s="68" t="str">
        <f t="shared" si="29"/>
        <v/>
      </c>
      <c r="P250" s="69" t="str">
        <f t="shared" si="34"/>
        <v/>
      </c>
      <c r="Q250" s="69" t="str">
        <f t="shared" si="35"/>
        <v/>
      </c>
      <c r="R250" s="70" t="str">
        <f t="shared" si="36"/>
        <v/>
      </c>
      <c r="S250" s="71" t="b">
        <f t="shared" si="30"/>
        <v>0</v>
      </c>
      <c r="T250" s="72" t="b">
        <f t="shared" si="31"/>
        <v>0</v>
      </c>
      <c r="U250" s="72"/>
      <c r="V250" s="72"/>
      <c r="W250" s="72" t="b">
        <f t="shared" si="37"/>
        <v>0</v>
      </c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</row>
    <row r="251" spans="3:35" s="73" customFormat="1" ht="13.2" x14ac:dyDescent="0.25">
      <c r="C251" s="57"/>
      <c r="D251" s="58"/>
      <c r="E251" s="60"/>
      <c r="F251" s="60"/>
      <c r="G251" s="87"/>
      <c r="H251" s="87"/>
      <c r="I251" s="62"/>
      <c r="J251" s="63" t="str">
        <f t="shared" si="32"/>
        <v/>
      </c>
      <c r="K251" s="64" t="str">
        <f t="shared" si="33"/>
        <v/>
      </c>
      <c r="L251" s="65"/>
      <c r="M251" s="66"/>
      <c r="N251" s="67"/>
      <c r="O251" s="68" t="str">
        <f t="shared" si="29"/>
        <v/>
      </c>
      <c r="P251" s="69" t="str">
        <f t="shared" si="34"/>
        <v/>
      </c>
      <c r="Q251" s="69" t="str">
        <f t="shared" si="35"/>
        <v/>
      </c>
      <c r="R251" s="70" t="str">
        <f t="shared" si="36"/>
        <v/>
      </c>
      <c r="S251" s="71" t="b">
        <f t="shared" si="30"/>
        <v>0</v>
      </c>
      <c r="T251" s="72" t="b">
        <f t="shared" si="31"/>
        <v>0</v>
      </c>
      <c r="U251" s="72"/>
      <c r="V251" s="72"/>
      <c r="W251" s="72" t="b">
        <f t="shared" si="37"/>
        <v>0</v>
      </c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</row>
    <row r="252" spans="3:35" s="73" customFormat="1" ht="13.2" x14ac:dyDescent="0.25">
      <c r="C252" s="57"/>
      <c r="D252" s="58"/>
      <c r="E252" s="83"/>
      <c r="F252" s="87"/>
      <c r="G252" s="87"/>
      <c r="H252" s="87"/>
      <c r="I252" s="62"/>
      <c r="J252" s="63" t="str">
        <f t="shared" si="32"/>
        <v/>
      </c>
      <c r="K252" s="64" t="str">
        <f t="shared" si="33"/>
        <v/>
      </c>
      <c r="L252" s="65"/>
      <c r="M252" s="66"/>
      <c r="N252" s="67"/>
      <c r="O252" s="68" t="str">
        <f t="shared" si="29"/>
        <v/>
      </c>
      <c r="P252" s="69" t="str">
        <f t="shared" si="34"/>
        <v/>
      </c>
      <c r="Q252" s="69" t="str">
        <f t="shared" si="35"/>
        <v/>
      </c>
      <c r="R252" s="70" t="str">
        <f t="shared" si="36"/>
        <v/>
      </c>
      <c r="S252" s="71" t="b">
        <f t="shared" si="30"/>
        <v>0</v>
      </c>
      <c r="T252" s="72" t="b">
        <f t="shared" si="31"/>
        <v>0</v>
      </c>
      <c r="U252" s="72"/>
      <c r="V252" s="72"/>
      <c r="W252" s="72" t="b">
        <f t="shared" si="37"/>
        <v>0</v>
      </c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</row>
    <row r="253" spans="3:35" s="73" customFormat="1" ht="13.2" x14ac:dyDescent="0.25">
      <c r="C253" s="57"/>
      <c r="D253" s="58"/>
      <c r="E253" s="83"/>
      <c r="F253" s="87"/>
      <c r="G253" s="87"/>
      <c r="H253" s="87"/>
      <c r="I253" s="62"/>
      <c r="J253" s="63" t="str">
        <f t="shared" si="32"/>
        <v/>
      </c>
      <c r="K253" s="64" t="str">
        <f t="shared" si="33"/>
        <v/>
      </c>
      <c r="L253" s="65"/>
      <c r="M253" s="66"/>
      <c r="N253" s="67"/>
      <c r="O253" s="68" t="str">
        <f t="shared" si="29"/>
        <v/>
      </c>
      <c r="P253" s="69" t="str">
        <f t="shared" si="34"/>
        <v/>
      </c>
      <c r="Q253" s="69" t="str">
        <f t="shared" si="35"/>
        <v/>
      </c>
      <c r="R253" s="70" t="str">
        <f t="shared" si="36"/>
        <v/>
      </c>
      <c r="S253" s="71" t="b">
        <f t="shared" si="30"/>
        <v>0</v>
      </c>
      <c r="T253" s="72" t="b">
        <f t="shared" si="31"/>
        <v>0</v>
      </c>
      <c r="U253" s="72"/>
      <c r="V253" s="72"/>
      <c r="W253" s="72" t="b">
        <f t="shared" si="37"/>
        <v>0</v>
      </c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</row>
    <row r="254" spans="3:35" s="73" customFormat="1" ht="13.2" x14ac:dyDescent="0.25">
      <c r="C254" s="57"/>
      <c r="D254" s="58"/>
      <c r="E254" s="83"/>
      <c r="F254" s="87"/>
      <c r="G254" s="87"/>
      <c r="H254" s="87"/>
      <c r="I254" s="62"/>
      <c r="J254" s="63" t="str">
        <f t="shared" si="32"/>
        <v/>
      </c>
      <c r="K254" s="64" t="str">
        <f t="shared" si="33"/>
        <v/>
      </c>
      <c r="L254" s="65"/>
      <c r="M254" s="66"/>
      <c r="N254" s="67"/>
      <c r="O254" s="68" t="str">
        <f t="shared" si="29"/>
        <v/>
      </c>
      <c r="P254" s="69" t="str">
        <f t="shared" si="34"/>
        <v/>
      </c>
      <c r="Q254" s="69" t="str">
        <f t="shared" si="35"/>
        <v/>
      </c>
      <c r="R254" s="70" t="str">
        <f t="shared" si="36"/>
        <v/>
      </c>
      <c r="S254" s="71" t="b">
        <f t="shared" si="30"/>
        <v>0</v>
      </c>
      <c r="T254" s="72" t="b">
        <f t="shared" si="31"/>
        <v>0</v>
      </c>
      <c r="U254" s="72"/>
      <c r="V254" s="72"/>
      <c r="W254" s="72" t="b">
        <f t="shared" si="37"/>
        <v>0</v>
      </c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</row>
    <row r="255" spans="3:35" s="73" customFormat="1" ht="13.2" x14ac:dyDescent="0.25">
      <c r="C255" s="57"/>
      <c r="D255" s="58"/>
      <c r="E255" s="60"/>
      <c r="F255" s="60"/>
      <c r="G255" s="87"/>
      <c r="H255" s="87"/>
      <c r="I255" s="62"/>
      <c r="J255" s="63" t="str">
        <f t="shared" si="32"/>
        <v/>
      </c>
      <c r="K255" s="64" t="str">
        <f t="shared" si="33"/>
        <v/>
      </c>
      <c r="L255" s="65"/>
      <c r="M255" s="66"/>
      <c r="N255" s="67"/>
      <c r="O255" s="68" t="str">
        <f t="shared" si="29"/>
        <v/>
      </c>
      <c r="P255" s="69" t="str">
        <f t="shared" si="34"/>
        <v/>
      </c>
      <c r="Q255" s="69" t="str">
        <f t="shared" si="35"/>
        <v/>
      </c>
      <c r="R255" s="70" t="str">
        <f t="shared" si="36"/>
        <v/>
      </c>
      <c r="S255" s="71" t="b">
        <f t="shared" si="30"/>
        <v>0</v>
      </c>
      <c r="T255" s="72" t="b">
        <f t="shared" si="31"/>
        <v>0</v>
      </c>
      <c r="U255" s="72"/>
      <c r="V255" s="72"/>
      <c r="W255" s="72" t="b">
        <f t="shared" si="37"/>
        <v>0</v>
      </c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</row>
    <row r="256" spans="3:35" s="73" customFormat="1" ht="13.2" x14ac:dyDescent="0.25">
      <c r="C256" s="57"/>
      <c r="D256" s="58"/>
      <c r="E256" s="83"/>
      <c r="F256" s="87"/>
      <c r="G256" s="87"/>
      <c r="H256" s="87"/>
      <c r="I256" s="62"/>
      <c r="J256" s="63" t="str">
        <f t="shared" si="32"/>
        <v/>
      </c>
      <c r="K256" s="64" t="str">
        <f t="shared" si="33"/>
        <v/>
      </c>
      <c r="L256" s="65"/>
      <c r="M256" s="66"/>
      <c r="N256" s="67"/>
      <c r="O256" s="68" t="str">
        <f t="shared" si="29"/>
        <v/>
      </c>
      <c r="P256" s="69" t="str">
        <f t="shared" si="34"/>
        <v/>
      </c>
      <c r="Q256" s="69" t="str">
        <f t="shared" si="35"/>
        <v/>
      </c>
      <c r="R256" s="70" t="str">
        <f t="shared" si="36"/>
        <v/>
      </c>
      <c r="S256" s="71" t="b">
        <f t="shared" si="30"/>
        <v>0</v>
      </c>
      <c r="T256" s="72" t="b">
        <f t="shared" si="31"/>
        <v>0</v>
      </c>
      <c r="U256" s="72"/>
      <c r="V256" s="72"/>
      <c r="W256" s="72" t="b">
        <f t="shared" si="37"/>
        <v>0</v>
      </c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</row>
    <row r="257" spans="3:35" s="73" customFormat="1" ht="13.2" x14ac:dyDescent="0.25">
      <c r="C257" s="57"/>
      <c r="D257" s="58"/>
      <c r="E257" s="83"/>
      <c r="F257" s="87"/>
      <c r="G257" s="87"/>
      <c r="H257" s="87"/>
      <c r="I257" s="62"/>
      <c r="J257" s="63" t="str">
        <f t="shared" si="32"/>
        <v/>
      </c>
      <c r="K257" s="64" t="str">
        <f t="shared" si="33"/>
        <v/>
      </c>
      <c r="L257" s="65"/>
      <c r="M257" s="66"/>
      <c r="N257" s="67"/>
      <c r="O257" s="68" t="str">
        <f t="shared" si="29"/>
        <v/>
      </c>
      <c r="P257" s="69" t="str">
        <f t="shared" si="34"/>
        <v/>
      </c>
      <c r="Q257" s="69" t="str">
        <f t="shared" si="35"/>
        <v/>
      </c>
      <c r="R257" s="70" t="str">
        <f t="shared" si="36"/>
        <v/>
      </c>
      <c r="S257" s="71" t="b">
        <f t="shared" si="30"/>
        <v>0</v>
      </c>
      <c r="T257" s="72" t="b">
        <f t="shared" si="31"/>
        <v>0</v>
      </c>
      <c r="U257" s="72"/>
      <c r="V257" s="72"/>
      <c r="W257" s="72" t="b">
        <f t="shared" si="37"/>
        <v>0</v>
      </c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</row>
    <row r="258" spans="3:35" s="73" customFormat="1" ht="13.2" x14ac:dyDescent="0.25">
      <c r="C258" s="57"/>
      <c r="D258" s="58"/>
      <c r="E258" s="83"/>
      <c r="F258" s="87"/>
      <c r="G258" s="87"/>
      <c r="H258" s="87"/>
      <c r="I258" s="62"/>
      <c r="J258" s="63" t="str">
        <f t="shared" si="32"/>
        <v/>
      </c>
      <c r="K258" s="64" t="str">
        <f t="shared" si="33"/>
        <v/>
      </c>
      <c r="L258" s="65"/>
      <c r="M258" s="66"/>
      <c r="N258" s="67"/>
      <c r="O258" s="68" t="str">
        <f t="shared" si="29"/>
        <v/>
      </c>
      <c r="P258" s="69" t="str">
        <f t="shared" si="34"/>
        <v/>
      </c>
      <c r="Q258" s="69" t="str">
        <f t="shared" si="35"/>
        <v/>
      </c>
      <c r="R258" s="70" t="str">
        <f t="shared" si="36"/>
        <v/>
      </c>
      <c r="S258" s="71" t="b">
        <f t="shared" si="30"/>
        <v>0</v>
      </c>
      <c r="T258" s="72" t="b">
        <f t="shared" si="31"/>
        <v>0</v>
      </c>
      <c r="U258" s="72"/>
      <c r="V258" s="72"/>
      <c r="W258" s="72" t="b">
        <f t="shared" si="37"/>
        <v>0</v>
      </c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</row>
    <row r="259" spans="3:35" s="73" customFormat="1" ht="13.2" x14ac:dyDescent="0.25">
      <c r="C259" s="57"/>
      <c r="D259" s="58"/>
      <c r="E259" s="83"/>
      <c r="F259" s="87"/>
      <c r="G259" s="87"/>
      <c r="H259" s="87"/>
      <c r="I259" s="62"/>
      <c r="J259" s="63" t="str">
        <f t="shared" si="32"/>
        <v/>
      </c>
      <c r="K259" s="64" t="str">
        <f t="shared" si="33"/>
        <v/>
      </c>
      <c r="L259" s="65"/>
      <c r="M259" s="66"/>
      <c r="N259" s="67"/>
      <c r="O259" s="68" t="str">
        <f t="shared" si="29"/>
        <v/>
      </c>
      <c r="P259" s="69" t="str">
        <f t="shared" si="34"/>
        <v/>
      </c>
      <c r="Q259" s="69" t="str">
        <f t="shared" si="35"/>
        <v/>
      </c>
      <c r="R259" s="70" t="str">
        <f t="shared" si="36"/>
        <v/>
      </c>
      <c r="S259" s="71" t="b">
        <f t="shared" si="30"/>
        <v>0</v>
      </c>
      <c r="T259" s="72" t="b">
        <f t="shared" si="31"/>
        <v>0</v>
      </c>
      <c r="U259" s="72"/>
      <c r="V259" s="72"/>
      <c r="W259" s="72" t="b">
        <f t="shared" si="37"/>
        <v>0</v>
      </c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</row>
    <row r="260" spans="3:35" s="73" customFormat="1" ht="13.2" x14ac:dyDescent="0.25">
      <c r="C260" s="57"/>
      <c r="D260" s="58"/>
      <c r="E260" s="83"/>
      <c r="F260" s="87"/>
      <c r="G260" s="87"/>
      <c r="H260" s="87"/>
      <c r="I260" s="62"/>
      <c r="J260" s="63" t="str">
        <f t="shared" si="32"/>
        <v/>
      </c>
      <c r="K260" s="64" t="str">
        <f t="shared" si="33"/>
        <v/>
      </c>
      <c r="L260" s="65"/>
      <c r="M260" s="66"/>
      <c r="N260" s="67"/>
      <c r="O260" s="68" t="str">
        <f t="shared" si="29"/>
        <v/>
      </c>
      <c r="P260" s="69" t="str">
        <f t="shared" si="34"/>
        <v/>
      </c>
      <c r="Q260" s="69" t="str">
        <f t="shared" si="35"/>
        <v/>
      </c>
      <c r="R260" s="70" t="str">
        <f t="shared" si="36"/>
        <v/>
      </c>
      <c r="S260" s="71" t="b">
        <f t="shared" si="30"/>
        <v>0</v>
      </c>
      <c r="T260" s="72" t="b">
        <f t="shared" si="31"/>
        <v>0</v>
      </c>
      <c r="U260" s="72"/>
      <c r="V260" s="72"/>
      <c r="W260" s="72" t="b">
        <f t="shared" si="37"/>
        <v>0</v>
      </c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</row>
    <row r="261" spans="3:35" s="73" customFormat="1" ht="13.2" x14ac:dyDescent="0.25">
      <c r="C261" s="57"/>
      <c r="D261" s="58"/>
      <c r="E261" s="83"/>
      <c r="F261" s="87"/>
      <c r="G261" s="87"/>
      <c r="H261" s="87"/>
      <c r="I261" s="62"/>
      <c r="J261" s="63" t="str">
        <f t="shared" si="32"/>
        <v/>
      </c>
      <c r="K261" s="64" t="str">
        <f t="shared" si="33"/>
        <v/>
      </c>
      <c r="L261" s="65"/>
      <c r="M261" s="66"/>
      <c r="N261" s="67"/>
      <c r="O261" s="68" t="str">
        <f t="shared" si="29"/>
        <v/>
      </c>
      <c r="P261" s="69" t="str">
        <f t="shared" si="34"/>
        <v/>
      </c>
      <c r="Q261" s="69" t="str">
        <f t="shared" si="35"/>
        <v/>
      </c>
      <c r="R261" s="70" t="str">
        <f t="shared" si="36"/>
        <v/>
      </c>
      <c r="S261" s="71" t="b">
        <f t="shared" si="30"/>
        <v>0</v>
      </c>
      <c r="T261" s="72" t="b">
        <f t="shared" si="31"/>
        <v>0</v>
      </c>
      <c r="U261" s="72"/>
      <c r="V261" s="72"/>
      <c r="W261" s="72" t="b">
        <f t="shared" si="37"/>
        <v>0</v>
      </c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</row>
    <row r="262" spans="3:35" s="73" customFormat="1" ht="13.2" x14ac:dyDescent="0.25">
      <c r="C262" s="57"/>
      <c r="D262" s="58"/>
      <c r="E262" s="83"/>
      <c r="F262" s="87"/>
      <c r="G262" s="87"/>
      <c r="H262" s="87"/>
      <c r="I262" s="62"/>
      <c r="J262" s="63" t="str">
        <f t="shared" si="32"/>
        <v/>
      </c>
      <c r="K262" s="64" t="str">
        <f t="shared" si="33"/>
        <v/>
      </c>
      <c r="L262" s="65"/>
      <c r="M262" s="66"/>
      <c r="N262" s="67"/>
      <c r="O262" s="68" t="str">
        <f t="shared" ref="O262:O325" si="38">IF(N262="","",IF(N262="Ganada",((L262*M262)-L262),IF(N262="Perdida",L262*-1,IF(N262="Cerrada",M262/K262-L262,0))))</f>
        <v/>
      </c>
      <c r="P262" s="69" t="str">
        <f t="shared" si="34"/>
        <v/>
      </c>
      <c r="Q262" s="69" t="str">
        <f t="shared" si="35"/>
        <v/>
      </c>
      <c r="R262" s="70" t="str">
        <f t="shared" si="36"/>
        <v/>
      </c>
      <c r="S262" s="71" t="b">
        <f t="shared" ref="S262:S325" si="39">IF(AND(I262="1 Entrada",N262="Ganada"),L262,IF(AND(I262="1º Gol",N262="Ganada"),L262,IF(AND(I262="BTS",N262="Ganada"),L262,IF(AND(I262="Over 2.5",N262="Ganada"),L262,IF(AND(I262="1 Entrada",N262="Perdida"),O262,IF(AND(I262="1º Gol",N262="Perdida"),O262,IF(AND(I262="BTS",N262="Perdida"),O262,IF(AND(I262="Over 2.5",N262="Perdida"),O262,IF(AND(I262="2 Entradas",N262="Ganada"),L262,IF(AND(I262="2º Gol",N262="Ganada"),L262,IF(AND(I262="2 Entradas",N262="Perdida"),O262,IF(AND(I262="2º Gol",N262="Perdida"),O262,IF(AND(I262="Protegida",N262="Ganada"),L262,IF(AND(I262="Protegida",N262="Perdida"),O262,IF(AND(N262="Cerrada"),O262)))))))))))))))</f>
        <v>0</v>
      </c>
      <c r="T262" s="72" t="b">
        <f t="shared" ref="T262:T263" si="40">IF(AND(I263="Protegida",N263="Ganada",N262="Perdida"),P262,IF(AND(I262="Protegida",N262="Ganada"),S262+O261,S262))</f>
        <v>0</v>
      </c>
      <c r="U262" s="72"/>
      <c r="V262" s="72"/>
      <c r="W262" s="72" t="b">
        <f t="shared" si="37"/>
        <v>0</v>
      </c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</row>
    <row r="263" spans="3:35" s="73" customFormat="1" ht="13.2" x14ac:dyDescent="0.25">
      <c r="C263" s="57"/>
      <c r="D263" s="58"/>
      <c r="E263" s="83"/>
      <c r="F263" s="87"/>
      <c r="G263" s="87"/>
      <c r="H263" s="87"/>
      <c r="I263" s="62"/>
      <c r="J263" s="63" t="str">
        <f t="shared" ref="J263:J326" si="41">IF(N263="Ganada",J262+(K263*M263-K263),IF(N263="Perdida",J262-K263,IF(N263="No entrada",J262,IF(N263="Cerrada",K263*O263+J262,""))))</f>
        <v/>
      </c>
      <c r="K263" s="64" t="str">
        <f t="shared" ref="K263:K326" si="42">IF(L263="","",L263*$L$3*J262)</f>
        <v/>
      </c>
      <c r="L263" s="65"/>
      <c r="M263" s="66"/>
      <c r="N263" s="67"/>
      <c r="O263" s="68" t="str">
        <f t="shared" si="38"/>
        <v/>
      </c>
      <c r="P263" s="69" t="str">
        <f t="shared" ref="P263:P326" si="43">IF(N263="","",IF(N263="Ganada","1",IF(N263="Perdida","0",IF(N263="No entrada","0",IF(N263="Cerrada","0")))))</f>
        <v/>
      </c>
      <c r="Q263" s="69" t="str">
        <f t="shared" ref="Q263:Q326" si="44">IF(N263="","",IF(N263="Ganada","0",IF(N263="Perdida","1",IF(N263="No entrada","0",IF(N263="Cerrada","0")))))</f>
        <v/>
      </c>
      <c r="R263" s="70" t="str">
        <f t="shared" ref="R263:R326" si="45">IF(N263="","",IF(N263="Ganada","0",IF(N263="Perdida","0",IF(N263="No entrada","0",IF(N263="Cerrada","1")))))</f>
        <v/>
      </c>
      <c r="S263" s="71" t="b">
        <f t="shared" si="39"/>
        <v>0</v>
      </c>
      <c r="T263" s="72" t="b">
        <f t="shared" si="40"/>
        <v>0</v>
      </c>
      <c r="U263" s="72"/>
      <c r="V263" s="72"/>
      <c r="W263" s="72" t="b">
        <f t="shared" si="37"/>
        <v>0</v>
      </c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</row>
    <row r="264" spans="3:35" s="73" customFormat="1" ht="13.2" x14ac:dyDescent="0.25">
      <c r="C264" s="57"/>
      <c r="D264" s="58"/>
      <c r="E264" s="83"/>
      <c r="F264" s="87"/>
      <c r="G264" s="87"/>
      <c r="H264" s="87"/>
      <c r="I264" s="62"/>
      <c r="J264" s="63" t="str">
        <f t="shared" si="41"/>
        <v/>
      </c>
      <c r="K264" s="64" t="str">
        <f t="shared" si="42"/>
        <v/>
      </c>
      <c r="L264" s="65"/>
      <c r="M264" s="66"/>
      <c r="N264" s="67"/>
      <c r="O264" s="68" t="str">
        <f t="shared" si="38"/>
        <v/>
      </c>
      <c r="P264" s="69" t="str">
        <f t="shared" si="43"/>
        <v/>
      </c>
      <c r="Q264" s="69" t="str">
        <f t="shared" si="44"/>
        <v/>
      </c>
      <c r="R264" s="70" t="str">
        <f t="shared" si="45"/>
        <v/>
      </c>
      <c r="S264" s="71" t="b">
        <f t="shared" si="39"/>
        <v>0</v>
      </c>
      <c r="T264" s="72" t="b">
        <f t="shared" ref="T264:T325" si="46">IF(AND(I265="Protegida",N265="Ganada",N264="Perdida"),P264,IF(AND(I264="Protegida",N264="Ganada"),S264+O263,S264))</f>
        <v>0</v>
      </c>
      <c r="U264" s="72"/>
      <c r="V264" s="72"/>
      <c r="W264" s="72" t="b">
        <f t="shared" si="37"/>
        <v>0</v>
      </c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</row>
    <row r="265" spans="3:35" s="73" customFormat="1" ht="13.2" x14ac:dyDescent="0.25">
      <c r="C265" s="57"/>
      <c r="D265" s="114"/>
      <c r="E265" s="60"/>
      <c r="F265" s="60"/>
      <c r="G265" s="87"/>
      <c r="H265" s="87"/>
      <c r="I265" s="62"/>
      <c r="J265" s="63" t="str">
        <f t="shared" si="41"/>
        <v/>
      </c>
      <c r="K265" s="64" t="str">
        <f t="shared" si="42"/>
        <v/>
      </c>
      <c r="L265" s="65"/>
      <c r="M265" s="66"/>
      <c r="N265" s="67"/>
      <c r="O265" s="68" t="str">
        <f t="shared" si="38"/>
        <v/>
      </c>
      <c r="P265" s="69" t="str">
        <f t="shared" si="43"/>
        <v/>
      </c>
      <c r="Q265" s="69" t="str">
        <f t="shared" si="44"/>
        <v/>
      </c>
      <c r="R265" s="70" t="str">
        <f t="shared" si="45"/>
        <v/>
      </c>
      <c r="S265" s="71" t="b">
        <f t="shared" si="39"/>
        <v>0</v>
      </c>
      <c r="T265" s="72" t="b">
        <f t="shared" si="46"/>
        <v>0</v>
      </c>
      <c r="U265" s="72"/>
      <c r="V265" s="72"/>
      <c r="W265" s="72" t="b">
        <f t="shared" si="37"/>
        <v>0</v>
      </c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</row>
    <row r="266" spans="3:35" s="73" customFormat="1" ht="13.2" x14ac:dyDescent="0.25">
      <c r="C266" s="57"/>
      <c r="D266" s="58"/>
      <c r="E266" s="60"/>
      <c r="F266" s="60"/>
      <c r="G266" s="87"/>
      <c r="H266" s="87"/>
      <c r="I266" s="62"/>
      <c r="J266" s="63" t="str">
        <f t="shared" si="41"/>
        <v/>
      </c>
      <c r="K266" s="64" t="str">
        <f t="shared" si="42"/>
        <v/>
      </c>
      <c r="L266" s="65"/>
      <c r="M266" s="66"/>
      <c r="N266" s="67"/>
      <c r="O266" s="68" t="str">
        <f t="shared" si="38"/>
        <v/>
      </c>
      <c r="P266" s="69" t="str">
        <f t="shared" si="43"/>
        <v/>
      </c>
      <c r="Q266" s="69" t="str">
        <f t="shared" si="44"/>
        <v/>
      </c>
      <c r="R266" s="70" t="str">
        <f t="shared" si="45"/>
        <v/>
      </c>
      <c r="S266" s="71" t="b">
        <f t="shared" si="39"/>
        <v>0</v>
      </c>
      <c r="T266" s="72" t="b">
        <f t="shared" si="46"/>
        <v>0</v>
      </c>
      <c r="U266" s="72"/>
      <c r="V266" s="72"/>
      <c r="W266" s="72" t="b">
        <f t="shared" si="37"/>
        <v>0</v>
      </c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</row>
    <row r="267" spans="3:35" s="73" customFormat="1" ht="13.2" x14ac:dyDescent="0.25">
      <c r="C267" s="57"/>
      <c r="D267" s="58"/>
      <c r="E267" s="83"/>
      <c r="F267" s="87"/>
      <c r="G267" s="87"/>
      <c r="H267" s="87"/>
      <c r="I267" s="62"/>
      <c r="J267" s="63" t="str">
        <f t="shared" si="41"/>
        <v/>
      </c>
      <c r="K267" s="64" t="str">
        <f t="shared" si="42"/>
        <v/>
      </c>
      <c r="L267" s="65"/>
      <c r="M267" s="66"/>
      <c r="N267" s="67"/>
      <c r="O267" s="68" t="str">
        <f t="shared" si="38"/>
        <v/>
      </c>
      <c r="P267" s="69" t="str">
        <f t="shared" si="43"/>
        <v/>
      </c>
      <c r="Q267" s="69" t="str">
        <f t="shared" si="44"/>
        <v/>
      </c>
      <c r="R267" s="70" t="str">
        <f t="shared" si="45"/>
        <v/>
      </c>
      <c r="S267" s="71" t="b">
        <f t="shared" si="39"/>
        <v>0</v>
      </c>
      <c r="T267" s="72" t="b">
        <f t="shared" si="46"/>
        <v>0</v>
      </c>
      <c r="U267" s="72"/>
      <c r="V267" s="72"/>
      <c r="W267" s="72" t="b">
        <f t="shared" si="37"/>
        <v>0</v>
      </c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</row>
    <row r="268" spans="3:35" s="73" customFormat="1" ht="13.2" x14ac:dyDescent="0.25">
      <c r="C268" s="57"/>
      <c r="D268" s="120"/>
      <c r="E268" s="83"/>
      <c r="F268" s="87"/>
      <c r="G268" s="87"/>
      <c r="H268" s="87"/>
      <c r="I268" s="62"/>
      <c r="J268" s="63" t="str">
        <f t="shared" si="41"/>
        <v/>
      </c>
      <c r="K268" s="64" t="str">
        <f t="shared" si="42"/>
        <v/>
      </c>
      <c r="L268" s="65"/>
      <c r="M268" s="66"/>
      <c r="N268" s="67"/>
      <c r="O268" s="68" t="str">
        <f t="shared" si="38"/>
        <v/>
      </c>
      <c r="P268" s="69" t="str">
        <f t="shared" si="43"/>
        <v/>
      </c>
      <c r="Q268" s="69" t="str">
        <f t="shared" si="44"/>
        <v/>
      </c>
      <c r="R268" s="70" t="str">
        <f t="shared" si="45"/>
        <v/>
      </c>
      <c r="S268" s="71" t="b">
        <f t="shared" si="39"/>
        <v>0</v>
      </c>
      <c r="T268" s="72" t="b">
        <f t="shared" si="46"/>
        <v>0</v>
      </c>
      <c r="U268" s="72"/>
      <c r="V268" s="72"/>
      <c r="W268" s="72" t="b">
        <f t="shared" si="37"/>
        <v>0</v>
      </c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</row>
    <row r="269" spans="3:35" s="73" customFormat="1" ht="13.2" x14ac:dyDescent="0.25">
      <c r="C269" s="57"/>
      <c r="D269" s="58"/>
      <c r="E269" s="83"/>
      <c r="F269" s="87"/>
      <c r="G269" s="87"/>
      <c r="H269" s="87"/>
      <c r="I269" s="62"/>
      <c r="J269" s="63" t="str">
        <f t="shared" si="41"/>
        <v/>
      </c>
      <c r="K269" s="64" t="str">
        <f t="shared" si="42"/>
        <v/>
      </c>
      <c r="L269" s="65"/>
      <c r="M269" s="66"/>
      <c r="N269" s="67"/>
      <c r="O269" s="68" t="str">
        <f t="shared" si="38"/>
        <v/>
      </c>
      <c r="P269" s="69" t="str">
        <f t="shared" si="43"/>
        <v/>
      </c>
      <c r="Q269" s="69" t="str">
        <f t="shared" si="44"/>
        <v/>
      </c>
      <c r="R269" s="70" t="str">
        <f t="shared" si="45"/>
        <v/>
      </c>
      <c r="S269" s="71" t="b">
        <f t="shared" si="39"/>
        <v>0</v>
      </c>
      <c r="T269" s="72" t="b">
        <f t="shared" si="46"/>
        <v>0</v>
      </c>
      <c r="U269" s="72"/>
      <c r="V269" s="72"/>
      <c r="W269" s="72" t="b">
        <f t="shared" si="37"/>
        <v>0</v>
      </c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</row>
    <row r="270" spans="3:35" s="73" customFormat="1" ht="13.2" x14ac:dyDescent="0.25">
      <c r="C270" s="57"/>
      <c r="D270" s="58"/>
      <c r="E270" s="83"/>
      <c r="F270" s="87"/>
      <c r="G270" s="87"/>
      <c r="H270" s="87"/>
      <c r="I270" s="62"/>
      <c r="J270" s="63" t="str">
        <f t="shared" si="41"/>
        <v/>
      </c>
      <c r="K270" s="64" t="str">
        <f t="shared" si="42"/>
        <v/>
      </c>
      <c r="L270" s="65"/>
      <c r="M270" s="66"/>
      <c r="N270" s="67"/>
      <c r="O270" s="68" t="str">
        <f t="shared" si="38"/>
        <v/>
      </c>
      <c r="P270" s="69" t="str">
        <f t="shared" si="43"/>
        <v/>
      </c>
      <c r="Q270" s="69" t="str">
        <f t="shared" si="44"/>
        <v/>
      </c>
      <c r="R270" s="70" t="str">
        <f t="shared" si="45"/>
        <v/>
      </c>
      <c r="S270" s="71" t="b">
        <f t="shared" si="39"/>
        <v>0</v>
      </c>
      <c r="T270" s="72" t="b">
        <f t="shared" si="46"/>
        <v>0</v>
      </c>
      <c r="U270" s="72"/>
      <c r="V270" s="72"/>
      <c r="W270" s="72" t="b">
        <f t="shared" si="37"/>
        <v>0</v>
      </c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</row>
    <row r="271" spans="3:35" s="73" customFormat="1" ht="13.2" x14ac:dyDescent="0.25">
      <c r="C271" s="57"/>
      <c r="D271" s="58"/>
      <c r="E271" s="83"/>
      <c r="F271" s="87"/>
      <c r="G271" s="87"/>
      <c r="H271" s="87"/>
      <c r="I271" s="62"/>
      <c r="J271" s="63" t="str">
        <f t="shared" si="41"/>
        <v/>
      </c>
      <c r="K271" s="64" t="str">
        <f t="shared" si="42"/>
        <v/>
      </c>
      <c r="L271" s="65"/>
      <c r="M271" s="66"/>
      <c r="N271" s="67"/>
      <c r="O271" s="68" t="str">
        <f t="shared" si="38"/>
        <v/>
      </c>
      <c r="P271" s="69" t="str">
        <f t="shared" si="43"/>
        <v/>
      </c>
      <c r="Q271" s="69" t="str">
        <f t="shared" si="44"/>
        <v/>
      </c>
      <c r="R271" s="70" t="str">
        <f t="shared" si="45"/>
        <v/>
      </c>
      <c r="S271" s="71" t="b">
        <f t="shared" si="39"/>
        <v>0</v>
      </c>
      <c r="T271" s="72" t="b">
        <f t="shared" si="46"/>
        <v>0</v>
      </c>
      <c r="U271" s="72"/>
      <c r="V271" s="72"/>
      <c r="W271" s="72" t="b">
        <f t="shared" si="37"/>
        <v>0</v>
      </c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</row>
    <row r="272" spans="3:35" s="73" customFormat="1" ht="13.2" x14ac:dyDescent="0.25">
      <c r="C272" s="57"/>
      <c r="D272" s="58"/>
      <c r="E272" s="83"/>
      <c r="F272" s="87"/>
      <c r="G272" s="87"/>
      <c r="H272" s="87"/>
      <c r="I272" s="62"/>
      <c r="J272" s="63" t="str">
        <f t="shared" si="41"/>
        <v/>
      </c>
      <c r="K272" s="64" t="str">
        <f t="shared" si="42"/>
        <v/>
      </c>
      <c r="L272" s="65"/>
      <c r="M272" s="66"/>
      <c r="N272" s="67"/>
      <c r="O272" s="68" t="str">
        <f t="shared" si="38"/>
        <v/>
      </c>
      <c r="P272" s="69" t="str">
        <f t="shared" si="43"/>
        <v/>
      </c>
      <c r="Q272" s="69" t="str">
        <f t="shared" si="44"/>
        <v/>
      </c>
      <c r="R272" s="70" t="str">
        <f t="shared" si="45"/>
        <v/>
      </c>
      <c r="S272" s="71" t="b">
        <f t="shared" si="39"/>
        <v>0</v>
      </c>
      <c r="T272" s="72" t="b">
        <f t="shared" si="46"/>
        <v>0</v>
      </c>
      <c r="U272" s="72"/>
      <c r="V272" s="72"/>
      <c r="W272" s="72" t="b">
        <f t="shared" si="37"/>
        <v>0</v>
      </c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</row>
    <row r="273" spans="3:35" s="73" customFormat="1" ht="13.2" x14ac:dyDescent="0.25">
      <c r="C273" s="57"/>
      <c r="D273" s="58"/>
      <c r="E273" s="83"/>
      <c r="F273" s="87"/>
      <c r="G273" s="87"/>
      <c r="H273" s="87"/>
      <c r="I273" s="62"/>
      <c r="J273" s="63" t="str">
        <f t="shared" si="41"/>
        <v/>
      </c>
      <c r="K273" s="64" t="str">
        <f t="shared" si="42"/>
        <v/>
      </c>
      <c r="L273" s="65"/>
      <c r="M273" s="66"/>
      <c r="N273" s="67"/>
      <c r="O273" s="68" t="str">
        <f t="shared" si="38"/>
        <v/>
      </c>
      <c r="P273" s="69" t="str">
        <f t="shared" si="43"/>
        <v/>
      </c>
      <c r="Q273" s="69" t="str">
        <f t="shared" si="44"/>
        <v/>
      </c>
      <c r="R273" s="70" t="str">
        <f t="shared" si="45"/>
        <v/>
      </c>
      <c r="S273" s="71" t="b">
        <f t="shared" si="39"/>
        <v>0</v>
      </c>
      <c r="T273" s="72" t="b">
        <f t="shared" si="46"/>
        <v>0</v>
      </c>
      <c r="U273" s="72"/>
      <c r="V273" s="72"/>
      <c r="W273" s="72" t="b">
        <f t="shared" si="37"/>
        <v>0</v>
      </c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</row>
    <row r="274" spans="3:35" s="73" customFormat="1" ht="13.2" x14ac:dyDescent="0.25">
      <c r="C274" s="57"/>
      <c r="D274" s="58"/>
      <c r="E274" s="83"/>
      <c r="F274" s="87"/>
      <c r="G274" s="87"/>
      <c r="H274" s="87"/>
      <c r="I274" s="62"/>
      <c r="J274" s="63" t="str">
        <f t="shared" si="41"/>
        <v/>
      </c>
      <c r="K274" s="64" t="str">
        <f t="shared" si="42"/>
        <v/>
      </c>
      <c r="L274" s="65"/>
      <c r="M274" s="66"/>
      <c r="N274" s="67"/>
      <c r="O274" s="68" t="str">
        <f t="shared" si="38"/>
        <v/>
      </c>
      <c r="P274" s="69" t="str">
        <f t="shared" si="43"/>
        <v/>
      </c>
      <c r="Q274" s="69" t="str">
        <f t="shared" si="44"/>
        <v/>
      </c>
      <c r="R274" s="70" t="str">
        <f t="shared" si="45"/>
        <v/>
      </c>
      <c r="S274" s="71" t="b">
        <f t="shared" si="39"/>
        <v>0</v>
      </c>
      <c r="T274" s="72" t="b">
        <f t="shared" si="46"/>
        <v>0</v>
      </c>
      <c r="U274" s="72"/>
      <c r="V274" s="72"/>
      <c r="W274" s="72" t="b">
        <f t="shared" si="37"/>
        <v>0</v>
      </c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</row>
    <row r="275" spans="3:35" s="73" customFormat="1" ht="13.2" x14ac:dyDescent="0.25">
      <c r="C275" s="57"/>
      <c r="D275" s="58"/>
      <c r="E275" s="83"/>
      <c r="F275" s="87"/>
      <c r="G275" s="87"/>
      <c r="H275" s="87"/>
      <c r="I275" s="62"/>
      <c r="J275" s="63" t="str">
        <f t="shared" si="41"/>
        <v/>
      </c>
      <c r="K275" s="64" t="str">
        <f t="shared" si="42"/>
        <v/>
      </c>
      <c r="L275" s="65"/>
      <c r="M275" s="66"/>
      <c r="N275" s="67"/>
      <c r="O275" s="68" t="str">
        <f t="shared" si="38"/>
        <v/>
      </c>
      <c r="P275" s="69" t="str">
        <f t="shared" si="43"/>
        <v/>
      </c>
      <c r="Q275" s="69" t="str">
        <f t="shared" si="44"/>
        <v/>
      </c>
      <c r="R275" s="70" t="str">
        <f t="shared" si="45"/>
        <v/>
      </c>
      <c r="S275" s="71" t="b">
        <f t="shared" si="39"/>
        <v>0</v>
      </c>
      <c r="T275" s="72" t="b">
        <f t="shared" si="46"/>
        <v>0</v>
      </c>
      <c r="U275" s="72"/>
      <c r="V275" s="72"/>
      <c r="W275" s="72" t="b">
        <f t="shared" si="37"/>
        <v>0</v>
      </c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</row>
    <row r="276" spans="3:35" s="73" customFormat="1" ht="13.2" x14ac:dyDescent="0.25">
      <c r="C276" s="57"/>
      <c r="D276" s="58"/>
      <c r="E276" s="83"/>
      <c r="F276" s="87"/>
      <c r="G276" s="87"/>
      <c r="H276" s="87"/>
      <c r="I276" s="62"/>
      <c r="J276" s="63" t="str">
        <f t="shared" si="41"/>
        <v/>
      </c>
      <c r="K276" s="64" t="str">
        <f t="shared" si="42"/>
        <v/>
      </c>
      <c r="L276" s="65"/>
      <c r="M276" s="66"/>
      <c r="N276" s="67"/>
      <c r="O276" s="68" t="str">
        <f t="shared" si="38"/>
        <v/>
      </c>
      <c r="P276" s="69" t="str">
        <f t="shared" si="43"/>
        <v/>
      </c>
      <c r="Q276" s="69" t="str">
        <f t="shared" si="44"/>
        <v/>
      </c>
      <c r="R276" s="70" t="str">
        <f t="shared" si="45"/>
        <v/>
      </c>
      <c r="S276" s="71" t="b">
        <f t="shared" si="39"/>
        <v>0</v>
      </c>
      <c r="T276" s="72" t="b">
        <f t="shared" si="46"/>
        <v>0</v>
      </c>
      <c r="U276" s="72"/>
      <c r="V276" s="72"/>
      <c r="W276" s="72" t="b">
        <f t="shared" si="37"/>
        <v>0</v>
      </c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</row>
    <row r="277" spans="3:35" s="73" customFormat="1" ht="13.2" x14ac:dyDescent="0.25">
      <c r="C277" s="57"/>
      <c r="D277" s="58"/>
      <c r="E277" s="83"/>
      <c r="F277" s="87"/>
      <c r="G277" s="87"/>
      <c r="H277" s="87"/>
      <c r="I277" s="62"/>
      <c r="J277" s="63" t="str">
        <f t="shared" si="41"/>
        <v/>
      </c>
      <c r="K277" s="64" t="str">
        <f t="shared" si="42"/>
        <v/>
      </c>
      <c r="L277" s="65"/>
      <c r="M277" s="66"/>
      <c r="N277" s="67"/>
      <c r="O277" s="68" t="str">
        <f t="shared" si="38"/>
        <v/>
      </c>
      <c r="P277" s="69" t="str">
        <f t="shared" si="43"/>
        <v/>
      </c>
      <c r="Q277" s="69" t="str">
        <f t="shared" si="44"/>
        <v/>
      </c>
      <c r="R277" s="70" t="str">
        <f t="shared" si="45"/>
        <v/>
      </c>
      <c r="S277" s="71" t="b">
        <f t="shared" si="39"/>
        <v>0</v>
      </c>
      <c r="T277" s="72" t="b">
        <f t="shared" si="46"/>
        <v>0</v>
      </c>
      <c r="U277" s="72"/>
      <c r="V277" s="72"/>
      <c r="W277" s="72" t="b">
        <f t="shared" si="37"/>
        <v>0</v>
      </c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</row>
    <row r="278" spans="3:35" s="73" customFormat="1" ht="13.2" x14ac:dyDescent="0.25">
      <c r="C278" s="57"/>
      <c r="D278" s="58"/>
      <c r="E278" s="83"/>
      <c r="F278" s="87"/>
      <c r="G278" s="87"/>
      <c r="H278" s="87"/>
      <c r="I278" s="62"/>
      <c r="J278" s="63" t="str">
        <f t="shared" si="41"/>
        <v/>
      </c>
      <c r="K278" s="64" t="str">
        <f t="shared" si="42"/>
        <v/>
      </c>
      <c r="L278" s="65"/>
      <c r="M278" s="66"/>
      <c r="N278" s="67"/>
      <c r="O278" s="68" t="str">
        <f t="shared" si="38"/>
        <v/>
      </c>
      <c r="P278" s="69" t="str">
        <f t="shared" si="43"/>
        <v/>
      </c>
      <c r="Q278" s="69" t="str">
        <f t="shared" si="44"/>
        <v/>
      </c>
      <c r="R278" s="70" t="str">
        <f t="shared" si="45"/>
        <v/>
      </c>
      <c r="S278" s="71" t="b">
        <f t="shared" si="39"/>
        <v>0</v>
      </c>
      <c r="T278" s="72" t="b">
        <f t="shared" si="46"/>
        <v>0</v>
      </c>
      <c r="U278" s="72"/>
      <c r="V278" s="72"/>
      <c r="W278" s="72" t="b">
        <f t="shared" si="37"/>
        <v>0</v>
      </c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</row>
    <row r="279" spans="3:35" s="73" customFormat="1" ht="13.2" x14ac:dyDescent="0.25">
      <c r="C279" s="57"/>
      <c r="D279" s="58"/>
      <c r="E279" s="83"/>
      <c r="F279" s="87"/>
      <c r="G279" s="87"/>
      <c r="H279" s="87"/>
      <c r="I279" s="62"/>
      <c r="J279" s="63" t="str">
        <f t="shared" si="41"/>
        <v/>
      </c>
      <c r="K279" s="64" t="str">
        <f t="shared" si="42"/>
        <v/>
      </c>
      <c r="L279" s="65"/>
      <c r="M279" s="66"/>
      <c r="N279" s="67"/>
      <c r="O279" s="68" t="str">
        <f t="shared" si="38"/>
        <v/>
      </c>
      <c r="P279" s="69" t="str">
        <f t="shared" si="43"/>
        <v/>
      </c>
      <c r="Q279" s="69" t="str">
        <f t="shared" si="44"/>
        <v/>
      </c>
      <c r="R279" s="70" t="str">
        <f t="shared" si="45"/>
        <v/>
      </c>
      <c r="S279" s="71" t="b">
        <f t="shared" si="39"/>
        <v>0</v>
      </c>
      <c r="T279" s="72" t="b">
        <f t="shared" si="46"/>
        <v>0</v>
      </c>
      <c r="U279" s="72"/>
      <c r="V279" s="72"/>
      <c r="W279" s="72" t="b">
        <f t="shared" si="37"/>
        <v>0</v>
      </c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</row>
    <row r="280" spans="3:35" s="73" customFormat="1" ht="13.2" x14ac:dyDescent="0.25">
      <c r="C280" s="57"/>
      <c r="D280" s="58"/>
      <c r="E280" s="83"/>
      <c r="F280" s="87"/>
      <c r="G280" s="87"/>
      <c r="H280" s="87"/>
      <c r="I280" s="62"/>
      <c r="J280" s="63" t="str">
        <f t="shared" si="41"/>
        <v/>
      </c>
      <c r="K280" s="64" t="str">
        <f t="shared" si="42"/>
        <v/>
      </c>
      <c r="L280" s="65"/>
      <c r="M280" s="66"/>
      <c r="N280" s="67"/>
      <c r="O280" s="68" t="str">
        <f t="shared" si="38"/>
        <v/>
      </c>
      <c r="P280" s="69" t="str">
        <f t="shared" si="43"/>
        <v/>
      </c>
      <c r="Q280" s="69" t="str">
        <f t="shared" si="44"/>
        <v/>
      </c>
      <c r="R280" s="70" t="str">
        <f t="shared" si="45"/>
        <v/>
      </c>
      <c r="S280" s="71" t="b">
        <f t="shared" si="39"/>
        <v>0</v>
      </c>
      <c r="T280" s="72" t="b">
        <f t="shared" si="46"/>
        <v>0</v>
      </c>
      <c r="U280" s="72"/>
      <c r="V280" s="72"/>
      <c r="W280" s="72" t="b">
        <f t="shared" si="37"/>
        <v>0</v>
      </c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</row>
    <row r="281" spans="3:35" s="73" customFormat="1" ht="13.2" x14ac:dyDescent="0.25">
      <c r="C281" s="57"/>
      <c r="D281" s="58"/>
      <c r="E281" s="83"/>
      <c r="F281" s="87"/>
      <c r="G281" s="87"/>
      <c r="H281" s="87"/>
      <c r="I281" s="62"/>
      <c r="J281" s="63" t="str">
        <f t="shared" si="41"/>
        <v/>
      </c>
      <c r="K281" s="64" t="str">
        <f t="shared" si="42"/>
        <v/>
      </c>
      <c r="L281" s="65"/>
      <c r="M281" s="66"/>
      <c r="N281" s="67"/>
      <c r="O281" s="68" t="str">
        <f t="shared" si="38"/>
        <v/>
      </c>
      <c r="P281" s="69" t="str">
        <f t="shared" si="43"/>
        <v/>
      </c>
      <c r="Q281" s="69" t="str">
        <f t="shared" si="44"/>
        <v/>
      </c>
      <c r="R281" s="70" t="str">
        <f t="shared" si="45"/>
        <v/>
      </c>
      <c r="S281" s="71" t="b">
        <f t="shared" si="39"/>
        <v>0</v>
      </c>
      <c r="T281" s="72" t="b">
        <f t="shared" si="46"/>
        <v>0</v>
      </c>
      <c r="U281" s="72"/>
      <c r="V281" s="72"/>
      <c r="W281" s="72" t="b">
        <f t="shared" si="37"/>
        <v>0</v>
      </c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</row>
    <row r="282" spans="3:35" s="73" customFormat="1" ht="13.2" x14ac:dyDescent="0.25">
      <c r="C282" s="57"/>
      <c r="D282" s="58"/>
      <c r="E282" s="83"/>
      <c r="F282" s="87"/>
      <c r="G282" s="87"/>
      <c r="H282" s="87"/>
      <c r="I282" s="62"/>
      <c r="J282" s="63" t="str">
        <f t="shared" si="41"/>
        <v/>
      </c>
      <c r="K282" s="64" t="str">
        <f t="shared" si="42"/>
        <v/>
      </c>
      <c r="L282" s="65"/>
      <c r="M282" s="66"/>
      <c r="N282" s="67"/>
      <c r="O282" s="68" t="str">
        <f t="shared" si="38"/>
        <v/>
      </c>
      <c r="P282" s="69" t="str">
        <f t="shared" si="43"/>
        <v/>
      </c>
      <c r="Q282" s="69" t="str">
        <f t="shared" si="44"/>
        <v/>
      </c>
      <c r="R282" s="70" t="str">
        <f t="shared" si="45"/>
        <v/>
      </c>
      <c r="S282" s="71" t="b">
        <f t="shared" si="39"/>
        <v>0</v>
      </c>
      <c r="T282" s="72" t="b">
        <f t="shared" si="46"/>
        <v>0</v>
      </c>
      <c r="U282" s="72"/>
      <c r="V282" s="72"/>
      <c r="W282" s="72" t="b">
        <f t="shared" si="37"/>
        <v>0</v>
      </c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</row>
    <row r="283" spans="3:35" s="73" customFormat="1" ht="13.2" x14ac:dyDescent="0.25">
      <c r="C283" s="57"/>
      <c r="D283" s="58"/>
      <c r="E283" s="83"/>
      <c r="F283" s="87"/>
      <c r="G283" s="87"/>
      <c r="H283" s="87"/>
      <c r="I283" s="62"/>
      <c r="J283" s="63" t="str">
        <f t="shared" si="41"/>
        <v/>
      </c>
      <c r="K283" s="64" t="str">
        <f t="shared" si="42"/>
        <v/>
      </c>
      <c r="L283" s="65"/>
      <c r="M283" s="66"/>
      <c r="N283" s="67"/>
      <c r="O283" s="68" t="str">
        <f t="shared" si="38"/>
        <v/>
      </c>
      <c r="P283" s="69" t="str">
        <f t="shared" si="43"/>
        <v/>
      </c>
      <c r="Q283" s="69" t="str">
        <f t="shared" si="44"/>
        <v/>
      </c>
      <c r="R283" s="70" t="str">
        <f t="shared" si="45"/>
        <v/>
      </c>
      <c r="S283" s="71" t="b">
        <f t="shared" si="39"/>
        <v>0</v>
      </c>
      <c r="T283" s="72" t="b">
        <f t="shared" si="46"/>
        <v>0</v>
      </c>
      <c r="U283" s="72"/>
      <c r="V283" s="72"/>
      <c r="W283" s="72" t="b">
        <f t="shared" si="37"/>
        <v>0</v>
      </c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</row>
    <row r="284" spans="3:35" s="73" customFormat="1" ht="13.2" x14ac:dyDescent="0.25">
      <c r="C284" s="57"/>
      <c r="D284" s="58"/>
      <c r="E284" s="83"/>
      <c r="F284" s="87"/>
      <c r="G284" s="87"/>
      <c r="H284" s="87"/>
      <c r="I284" s="62"/>
      <c r="J284" s="63" t="str">
        <f t="shared" si="41"/>
        <v/>
      </c>
      <c r="K284" s="64" t="str">
        <f t="shared" si="42"/>
        <v/>
      </c>
      <c r="L284" s="65"/>
      <c r="M284" s="66"/>
      <c r="N284" s="67"/>
      <c r="O284" s="68" t="str">
        <f t="shared" si="38"/>
        <v/>
      </c>
      <c r="P284" s="69" t="str">
        <f t="shared" si="43"/>
        <v/>
      </c>
      <c r="Q284" s="69" t="str">
        <f t="shared" si="44"/>
        <v/>
      </c>
      <c r="R284" s="70" t="str">
        <f t="shared" si="45"/>
        <v/>
      </c>
      <c r="S284" s="71" t="b">
        <f t="shared" si="39"/>
        <v>0</v>
      </c>
      <c r="T284" s="72" t="b">
        <f t="shared" si="46"/>
        <v>0</v>
      </c>
      <c r="U284" s="72"/>
      <c r="V284" s="72"/>
      <c r="W284" s="72" t="b">
        <f t="shared" si="37"/>
        <v>0</v>
      </c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</row>
    <row r="285" spans="3:35" s="73" customFormat="1" ht="13.2" x14ac:dyDescent="0.25">
      <c r="C285" s="57"/>
      <c r="D285" s="58"/>
      <c r="E285" s="83"/>
      <c r="F285" s="87"/>
      <c r="G285" s="87"/>
      <c r="H285" s="87"/>
      <c r="I285" s="62"/>
      <c r="J285" s="63" t="str">
        <f t="shared" si="41"/>
        <v/>
      </c>
      <c r="K285" s="64" t="str">
        <f t="shared" si="42"/>
        <v/>
      </c>
      <c r="L285" s="65"/>
      <c r="M285" s="66"/>
      <c r="N285" s="67"/>
      <c r="O285" s="68" t="str">
        <f t="shared" si="38"/>
        <v/>
      </c>
      <c r="P285" s="69" t="str">
        <f t="shared" si="43"/>
        <v/>
      </c>
      <c r="Q285" s="69" t="str">
        <f t="shared" si="44"/>
        <v/>
      </c>
      <c r="R285" s="70" t="str">
        <f t="shared" si="45"/>
        <v/>
      </c>
      <c r="S285" s="71" t="b">
        <f t="shared" si="39"/>
        <v>0</v>
      </c>
      <c r="T285" s="72" t="b">
        <f t="shared" si="46"/>
        <v>0</v>
      </c>
      <c r="U285" s="72"/>
      <c r="V285" s="72"/>
      <c r="W285" s="72" t="b">
        <f t="shared" si="37"/>
        <v>0</v>
      </c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</row>
    <row r="286" spans="3:35" s="73" customFormat="1" ht="13.2" x14ac:dyDescent="0.25">
      <c r="C286" s="57"/>
      <c r="D286" s="58"/>
      <c r="E286" s="83"/>
      <c r="F286" s="87"/>
      <c r="G286" s="87"/>
      <c r="H286" s="87"/>
      <c r="I286" s="62"/>
      <c r="J286" s="63" t="str">
        <f t="shared" si="41"/>
        <v/>
      </c>
      <c r="K286" s="64" t="str">
        <f t="shared" si="42"/>
        <v/>
      </c>
      <c r="L286" s="65"/>
      <c r="M286" s="66"/>
      <c r="N286" s="67"/>
      <c r="O286" s="68" t="str">
        <f t="shared" si="38"/>
        <v/>
      </c>
      <c r="P286" s="69" t="str">
        <f t="shared" si="43"/>
        <v/>
      </c>
      <c r="Q286" s="69" t="str">
        <f t="shared" si="44"/>
        <v/>
      </c>
      <c r="R286" s="70" t="str">
        <f t="shared" si="45"/>
        <v/>
      </c>
      <c r="S286" s="71" t="b">
        <f t="shared" si="39"/>
        <v>0</v>
      </c>
      <c r="T286" s="72" t="b">
        <f t="shared" si="46"/>
        <v>0</v>
      </c>
      <c r="U286" s="72"/>
      <c r="V286" s="72"/>
      <c r="W286" s="72" t="b">
        <f t="shared" si="37"/>
        <v>0</v>
      </c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</row>
    <row r="287" spans="3:35" s="73" customFormat="1" ht="13.2" x14ac:dyDescent="0.25">
      <c r="C287" s="57"/>
      <c r="D287" s="58"/>
      <c r="E287" s="83"/>
      <c r="F287" s="87"/>
      <c r="G287" s="87"/>
      <c r="H287" s="87"/>
      <c r="I287" s="62"/>
      <c r="J287" s="63" t="str">
        <f t="shared" si="41"/>
        <v/>
      </c>
      <c r="K287" s="64" t="str">
        <f t="shared" si="42"/>
        <v/>
      </c>
      <c r="L287" s="65"/>
      <c r="M287" s="66"/>
      <c r="N287" s="67"/>
      <c r="O287" s="68" t="str">
        <f t="shared" si="38"/>
        <v/>
      </c>
      <c r="P287" s="69" t="str">
        <f t="shared" si="43"/>
        <v/>
      </c>
      <c r="Q287" s="69" t="str">
        <f t="shared" si="44"/>
        <v/>
      </c>
      <c r="R287" s="70" t="str">
        <f t="shared" si="45"/>
        <v/>
      </c>
      <c r="S287" s="71" t="b">
        <f t="shared" si="39"/>
        <v>0</v>
      </c>
      <c r="T287" s="72" t="b">
        <f t="shared" si="46"/>
        <v>0</v>
      </c>
      <c r="U287" s="72"/>
      <c r="V287" s="72"/>
      <c r="W287" s="72" t="b">
        <f t="shared" si="37"/>
        <v>0</v>
      </c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</row>
    <row r="288" spans="3:35" s="73" customFormat="1" ht="13.2" x14ac:dyDescent="0.25">
      <c r="C288" s="57"/>
      <c r="D288" s="58"/>
      <c r="E288" s="83"/>
      <c r="F288" s="87"/>
      <c r="G288" s="87"/>
      <c r="H288" s="87"/>
      <c r="I288" s="62"/>
      <c r="J288" s="63" t="str">
        <f t="shared" si="41"/>
        <v/>
      </c>
      <c r="K288" s="64" t="str">
        <f t="shared" si="42"/>
        <v/>
      </c>
      <c r="L288" s="65"/>
      <c r="M288" s="66"/>
      <c r="N288" s="67"/>
      <c r="O288" s="68" t="str">
        <f t="shared" si="38"/>
        <v/>
      </c>
      <c r="P288" s="69" t="str">
        <f t="shared" si="43"/>
        <v/>
      </c>
      <c r="Q288" s="69" t="str">
        <f t="shared" si="44"/>
        <v/>
      </c>
      <c r="R288" s="70" t="str">
        <f t="shared" si="45"/>
        <v/>
      </c>
      <c r="S288" s="71" t="b">
        <f t="shared" si="39"/>
        <v>0</v>
      </c>
      <c r="T288" s="72" t="b">
        <f t="shared" si="46"/>
        <v>0</v>
      </c>
      <c r="U288" s="72"/>
      <c r="V288" s="72"/>
      <c r="W288" s="72" t="b">
        <f t="shared" si="37"/>
        <v>0</v>
      </c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</row>
    <row r="289" spans="3:35" s="73" customFormat="1" ht="13.2" x14ac:dyDescent="0.25">
      <c r="C289" s="57"/>
      <c r="D289" s="58"/>
      <c r="E289" s="83"/>
      <c r="F289" s="87"/>
      <c r="G289" s="87"/>
      <c r="H289" s="87"/>
      <c r="I289" s="62"/>
      <c r="J289" s="63" t="str">
        <f t="shared" si="41"/>
        <v/>
      </c>
      <c r="K289" s="64" t="str">
        <f t="shared" si="42"/>
        <v/>
      </c>
      <c r="L289" s="65"/>
      <c r="M289" s="66"/>
      <c r="N289" s="67"/>
      <c r="O289" s="68" t="str">
        <f t="shared" si="38"/>
        <v/>
      </c>
      <c r="P289" s="69" t="str">
        <f t="shared" si="43"/>
        <v/>
      </c>
      <c r="Q289" s="69" t="str">
        <f t="shared" si="44"/>
        <v/>
      </c>
      <c r="R289" s="70" t="str">
        <f t="shared" si="45"/>
        <v/>
      </c>
      <c r="S289" s="71" t="b">
        <f t="shared" si="39"/>
        <v>0</v>
      </c>
      <c r="T289" s="72" t="b">
        <f t="shared" si="46"/>
        <v>0</v>
      </c>
      <c r="U289" s="72"/>
      <c r="V289" s="72"/>
      <c r="W289" s="72" t="b">
        <f t="shared" si="37"/>
        <v>0</v>
      </c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</row>
    <row r="290" spans="3:35" s="73" customFormat="1" ht="13.2" x14ac:dyDescent="0.25">
      <c r="C290" s="57"/>
      <c r="D290" s="58"/>
      <c r="E290" s="83"/>
      <c r="F290" s="87"/>
      <c r="G290" s="87"/>
      <c r="H290" s="87"/>
      <c r="I290" s="62"/>
      <c r="J290" s="63" t="str">
        <f t="shared" si="41"/>
        <v/>
      </c>
      <c r="K290" s="64" t="str">
        <f t="shared" si="42"/>
        <v/>
      </c>
      <c r="L290" s="65"/>
      <c r="M290" s="66"/>
      <c r="N290" s="67"/>
      <c r="O290" s="68" t="str">
        <f t="shared" si="38"/>
        <v/>
      </c>
      <c r="P290" s="69" t="str">
        <f t="shared" si="43"/>
        <v/>
      </c>
      <c r="Q290" s="69" t="str">
        <f t="shared" si="44"/>
        <v/>
      </c>
      <c r="R290" s="70" t="str">
        <f t="shared" si="45"/>
        <v/>
      </c>
      <c r="S290" s="71" t="b">
        <f t="shared" si="39"/>
        <v>0</v>
      </c>
      <c r="T290" s="72" t="b">
        <f t="shared" si="46"/>
        <v>0</v>
      </c>
      <c r="U290" s="72"/>
      <c r="V290" s="72"/>
      <c r="W290" s="72" t="b">
        <f t="shared" si="37"/>
        <v>0</v>
      </c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</row>
    <row r="291" spans="3:35" s="73" customFormat="1" ht="13.2" x14ac:dyDescent="0.25">
      <c r="C291" s="57"/>
      <c r="D291" s="58"/>
      <c r="E291" s="83"/>
      <c r="F291" s="87"/>
      <c r="G291" s="87"/>
      <c r="H291" s="87"/>
      <c r="I291" s="62"/>
      <c r="J291" s="63" t="str">
        <f t="shared" si="41"/>
        <v/>
      </c>
      <c r="K291" s="64" t="str">
        <f t="shared" si="42"/>
        <v/>
      </c>
      <c r="L291" s="65"/>
      <c r="M291" s="66"/>
      <c r="N291" s="67"/>
      <c r="O291" s="68" t="str">
        <f t="shared" si="38"/>
        <v/>
      </c>
      <c r="P291" s="69" t="str">
        <f t="shared" si="43"/>
        <v/>
      </c>
      <c r="Q291" s="69" t="str">
        <f t="shared" si="44"/>
        <v/>
      </c>
      <c r="R291" s="70" t="str">
        <f t="shared" si="45"/>
        <v/>
      </c>
      <c r="S291" s="71" t="b">
        <f t="shared" si="39"/>
        <v>0</v>
      </c>
      <c r="T291" s="72" t="b">
        <f t="shared" si="46"/>
        <v>0</v>
      </c>
      <c r="U291" s="72"/>
      <c r="V291" s="72"/>
      <c r="W291" s="72" t="b">
        <f t="shared" si="37"/>
        <v>0</v>
      </c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</row>
    <row r="292" spans="3:35" s="73" customFormat="1" ht="13.2" x14ac:dyDescent="0.25">
      <c r="C292" s="57"/>
      <c r="D292" s="58"/>
      <c r="E292" s="83"/>
      <c r="F292" s="87"/>
      <c r="G292" s="87"/>
      <c r="H292" s="87"/>
      <c r="I292" s="62"/>
      <c r="J292" s="63" t="str">
        <f t="shared" si="41"/>
        <v/>
      </c>
      <c r="K292" s="64" t="str">
        <f t="shared" si="42"/>
        <v/>
      </c>
      <c r="L292" s="65"/>
      <c r="M292" s="66"/>
      <c r="N292" s="67"/>
      <c r="O292" s="68" t="str">
        <f t="shared" si="38"/>
        <v/>
      </c>
      <c r="P292" s="69" t="str">
        <f t="shared" si="43"/>
        <v/>
      </c>
      <c r="Q292" s="69" t="str">
        <f t="shared" si="44"/>
        <v/>
      </c>
      <c r="R292" s="70" t="str">
        <f t="shared" si="45"/>
        <v/>
      </c>
      <c r="S292" s="71" t="b">
        <f t="shared" si="39"/>
        <v>0</v>
      </c>
      <c r="T292" s="72" t="b">
        <f t="shared" si="46"/>
        <v>0</v>
      </c>
      <c r="U292" s="72"/>
      <c r="V292" s="72"/>
      <c r="W292" s="72" t="b">
        <f t="shared" si="37"/>
        <v>0</v>
      </c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</row>
    <row r="293" spans="3:35" s="73" customFormat="1" ht="13.2" x14ac:dyDescent="0.25">
      <c r="C293" s="57"/>
      <c r="D293" s="58"/>
      <c r="E293" s="83"/>
      <c r="F293" s="87"/>
      <c r="G293" s="87"/>
      <c r="H293" s="87"/>
      <c r="I293" s="62"/>
      <c r="J293" s="63" t="str">
        <f t="shared" si="41"/>
        <v/>
      </c>
      <c r="K293" s="64" t="str">
        <f t="shared" si="42"/>
        <v/>
      </c>
      <c r="L293" s="65"/>
      <c r="M293" s="66"/>
      <c r="N293" s="67"/>
      <c r="O293" s="68" t="str">
        <f t="shared" si="38"/>
        <v/>
      </c>
      <c r="P293" s="69" t="str">
        <f t="shared" si="43"/>
        <v/>
      </c>
      <c r="Q293" s="69" t="str">
        <f t="shared" si="44"/>
        <v/>
      </c>
      <c r="R293" s="70" t="str">
        <f t="shared" si="45"/>
        <v/>
      </c>
      <c r="S293" s="71" t="b">
        <f t="shared" si="39"/>
        <v>0</v>
      </c>
      <c r="T293" s="72" t="b">
        <f t="shared" si="46"/>
        <v>0</v>
      </c>
      <c r="U293" s="72"/>
      <c r="V293" s="72"/>
      <c r="W293" s="72" t="b">
        <f t="shared" si="37"/>
        <v>0</v>
      </c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</row>
    <row r="294" spans="3:35" s="73" customFormat="1" ht="13.2" x14ac:dyDescent="0.25">
      <c r="C294" s="57"/>
      <c r="D294" s="58"/>
      <c r="E294" s="83"/>
      <c r="F294" s="87"/>
      <c r="G294" s="87"/>
      <c r="H294" s="87"/>
      <c r="I294" s="62"/>
      <c r="J294" s="63" t="str">
        <f t="shared" si="41"/>
        <v/>
      </c>
      <c r="K294" s="64" t="str">
        <f t="shared" si="42"/>
        <v/>
      </c>
      <c r="L294" s="65"/>
      <c r="M294" s="66"/>
      <c r="N294" s="67"/>
      <c r="O294" s="68" t="str">
        <f t="shared" si="38"/>
        <v/>
      </c>
      <c r="P294" s="69" t="str">
        <f t="shared" si="43"/>
        <v/>
      </c>
      <c r="Q294" s="69" t="str">
        <f t="shared" si="44"/>
        <v/>
      </c>
      <c r="R294" s="70" t="str">
        <f t="shared" si="45"/>
        <v/>
      </c>
      <c r="S294" s="71" t="b">
        <f t="shared" si="39"/>
        <v>0</v>
      </c>
      <c r="T294" s="72" t="b">
        <f t="shared" si="46"/>
        <v>0</v>
      </c>
      <c r="U294" s="72"/>
      <c r="V294" s="72"/>
      <c r="W294" s="72" t="b">
        <f t="shared" si="37"/>
        <v>0</v>
      </c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</row>
    <row r="295" spans="3:35" s="73" customFormat="1" ht="13.2" x14ac:dyDescent="0.25">
      <c r="C295" s="57"/>
      <c r="D295" s="58"/>
      <c r="E295" s="83"/>
      <c r="F295" s="87"/>
      <c r="G295" s="87"/>
      <c r="H295" s="87"/>
      <c r="I295" s="62"/>
      <c r="J295" s="63" t="str">
        <f t="shared" si="41"/>
        <v/>
      </c>
      <c r="K295" s="64" t="str">
        <f t="shared" si="42"/>
        <v/>
      </c>
      <c r="L295" s="65"/>
      <c r="M295" s="66"/>
      <c r="N295" s="67"/>
      <c r="O295" s="68" t="str">
        <f t="shared" si="38"/>
        <v/>
      </c>
      <c r="P295" s="69" t="str">
        <f t="shared" si="43"/>
        <v/>
      </c>
      <c r="Q295" s="69" t="str">
        <f t="shared" si="44"/>
        <v/>
      </c>
      <c r="R295" s="70" t="str">
        <f t="shared" si="45"/>
        <v/>
      </c>
      <c r="S295" s="71" t="b">
        <f t="shared" si="39"/>
        <v>0</v>
      </c>
      <c r="T295" s="72" t="b">
        <f t="shared" si="46"/>
        <v>0</v>
      </c>
      <c r="U295" s="72"/>
      <c r="V295" s="72"/>
      <c r="W295" s="72" t="b">
        <f t="shared" si="37"/>
        <v>0</v>
      </c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</row>
    <row r="296" spans="3:35" s="73" customFormat="1" ht="13.2" x14ac:dyDescent="0.25">
      <c r="C296" s="57"/>
      <c r="D296" s="58"/>
      <c r="E296" s="83"/>
      <c r="F296" s="87"/>
      <c r="G296" s="87"/>
      <c r="H296" s="87"/>
      <c r="I296" s="62"/>
      <c r="J296" s="63" t="str">
        <f t="shared" si="41"/>
        <v/>
      </c>
      <c r="K296" s="64" t="str">
        <f t="shared" si="42"/>
        <v/>
      </c>
      <c r="L296" s="65"/>
      <c r="M296" s="66"/>
      <c r="N296" s="67"/>
      <c r="O296" s="68" t="str">
        <f t="shared" si="38"/>
        <v/>
      </c>
      <c r="P296" s="69" t="str">
        <f t="shared" si="43"/>
        <v/>
      </c>
      <c r="Q296" s="69" t="str">
        <f t="shared" si="44"/>
        <v/>
      </c>
      <c r="R296" s="70" t="str">
        <f t="shared" si="45"/>
        <v/>
      </c>
      <c r="S296" s="71" t="b">
        <f t="shared" si="39"/>
        <v>0</v>
      </c>
      <c r="T296" s="72" t="b">
        <f t="shared" si="46"/>
        <v>0</v>
      </c>
      <c r="U296" s="72"/>
      <c r="V296" s="72"/>
      <c r="W296" s="72" t="b">
        <f t="shared" si="37"/>
        <v>0</v>
      </c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</row>
    <row r="297" spans="3:35" s="73" customFormat="1" ht="13.2" x14ac:dyDescent="0.25">
      <c r="C297" s="57"/>
      <c r="D297" s="58"/>
      <c r="E297" s="83"/>
      <c r="F297" s="87"/>
      <c r="G297" s="87"/>
      <c r="H297" s="87"/>
      <c r="I297" s="62"/>
      <c r="J297" s="63" t="str">
        <f t="shared" si="41"/>
        <v/>
      </c>
      <c r="K297" s="64" t="str">
        <f t="shared" si="42"/>
        <v/>
      </c>
      <c r="L297" s="65"/>
      <c r="M297" s="66"/>
      <c r="N297" s="67"/>
      <c r="O297" s="68" t="str">
        <f t="shared" si="38"/>
        <v/>
      </c>
      <c r="P297" s="69" t="str">
        <f t="shared" si="43"/>
        <v/>
      </c>
      <c r="Q297" s="69" t="str">
        <f t="shared" si="44"/>
        <v/>
      </c>
      <c r="R297" s="70" t="str">
        <f t="shared" si="45"/>
        <v/>
      </c>
      <c r="S297" s="71" t="b">
        <f t="shared" si="39"/>
        <v>0</v>
      </c>
      <c r="T297" s="72" t="b">
        <f t="shared" si="46"/>
        <v>0</v>
      </c>
      <c r="U297" s="72"/>
      <c r="V297" s="72"/>
      <c r="W297" s="72" t="b">
        <f t="shared" si="37"/>
        <v>0</v>
      </c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</row>
    <row r="298" spans="3:35" s="73" customFormat="1" ht="13.2" x14ac:dyDescent="0.25">
      <c r="C298" s="57"/>
      <c r="D298" s="58"/>
      <c r="E298" s="83"/>
      <c r="F298" s="87"/>
      <c r="G298" s="87"/>
      <c r="H298" s="87"/>
      <c r="I298" s="62"/>
      <c r="J298" s="63" t="str">
        <f t="shared" si="41"/>
        <v/>
      </c>
      <c r="K298" s="64" t="str">
        <f t="shared" si="42"/>
        <v/>
      </c>
      <c r="L298" s="65"/>
      <c r="M298" s="66"/>
      <c r="N298" s="67"/>
      <c r="O298" s="68" t="str">
        <f t="shared" si="38"/>
        <v/>
      </c>
      <c r="P298" s="69" t="str">
        <f t="shared" si="43"/>
        <v/>
      </c>
      <c r="Q298" s="69" t="str">
        <f t="shared" si="44"/>
        <v/>
      </c>
      <c r="R298" s="70" t="str">
        <f t="shared" si="45"/>
        <v/>
      </c>
      <c r="S298" s="71" t="b">
        <f t="shared" si="39"/>
        <v>0</v>
      </c>
      <c r="T298" s="72" t="b">
        <f t="shared" si="46"/>
        <v>0</v>
      </c>
      <c r="U298" s="72"/>
      <c r="V298" s="72"/>
      <c r="W298" s="72" t="b">
        <f t="shared" si="37"/>
        <v>0</v>
      </c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</row>
    <row r="299" spans="3:35" s="73" customFormat="1" ht="13.2" x14ac:dyDescent="0.25">
      <c r="C299" s="57"/>
      <c r="D299" s="58"/>
      <c r="E299" s="83"/>
      <c r="F299" s="87"/>
      <c r="G299" s="87"/>
      <c r="H299" s="87"/>
      <c r="I299" s="62"/>
      <c r="J299" s="63" t="str">
        <f t="shared" si="41"/>
        <v/>
      </c>
      <c r="K299" s="64" t="str">
        <f t="shared" si="42"/>
        <v/>
      </c>
      <c r="L299" s="65"/>
      <c r="M299" s="66"/>
      <c r="N299" s="67"/>
      <c r="O299" s="68" t="str">
        <f t="shared" si="38"/>
        <v/>
      </c>
      <c r="P299" s="69" t="str">
        <f t="shared" si="43"/>
        <v/>
      </c>
      <c r="Q299" s="69" t="str">
        <f t="shared" si="44"/>
        <v/>
      </c>
      <c r="R299" s="70" t="str">
        <f t="shared" si="45"/>
        <v/>
      </c>
      <c r="S299" s="71" t="b">
        <f t="shared" si="39"/>
        <v>0</v>
      </c>
      <c r="T299" s="72" t="b">
        <f t="shared" si="46"/>
        <v>0</v>
      </c>
      <c r="U299" s="72"/>
      <c r="V299" s="72"/>
      <c r="W299" s="72" t="b">
        <f t="shared" si="37"/>
        <v>0</v>
      </c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</row>
    <row r="300" spans="3:35" s="73" customFormat="1" ht="13.2" x14ac:dyDescent="0.25">
      <c r="C300" s="57"/>
      <c r="D300" s="58"/>
      <c r="E300" s="83"/>
      <c r="F300" s="87"/>
      <c r="G300" s="87"/>
      <c r="H300" s="87"/>
      <c r="I300" s="62"/>
      <c r="J300" s="63" t="str">
        <f t="shared" si="41"/>
        <v/>
      </c>
      <c r="K300" s="64" t="str">
        <f t="shared" si="42"/>
        <v/>
      </c>
      <c r="L300" s="65"/>
      <c r="M300" s="66"/>
      <c r="N300" s="67"/>
      <c r="O300" s="68" t="str">
        <f t="shared" si="38"/>
        <v/>
      </c>
      <c r="P300" s="69" t="str">
        <f t="shared" si="43"/>
        <v/>
      </c>
      <c r="Q300" s="69" t="str">
        <f t="shared" si="44"/>
        <v/>
      </c>
      <c r="R300" s="70" t="str">
        <f t="shared" si="45"/>
        <v/>
      </c>
      <c r="S300" s="71" t="b">
        <f t="shared" si="39"/>
        <v>0</v>
      </c>
      <c r="T300" s="72" t="b">
        <f t="shared" si="46"/>
        <v>0</v>
      </c>
      <c r="U300" s="72"/>
      <c r="V300" s="72"/>
      <c r="W300" s="72" t="b">
        <f t="shared" si="37"/>
        <v>0</v>
      </c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</row>
    <row r="301" spans="3:35" s="73" customFormat="1" ht="13.2" x14ac:dyDescent="0.25">
      <c r="C301" s="57"/>
      <c r="D301" s="58"/>
      <c r="E301" s="83"/>
      <c r="F301" s="87"/>
      <c r="G301" s="87"/>
      <c r="H301" s="87"/>
      <c r="I301" s="62"/>
      <c r="J301" s="63" t="str">
        <f t="shared" si="41"/>
        <v/>
      </c>
      <c r="K301" s="64" t="str">
        <f t="shared" si="42"/>
        <v/>
      </c>
      <c r="L301" s="65"/>
      <c r="M301" s="66"/>
      <c r="N301" s="67"/>
      <c r="O301" s="68" t="str">
        <f t="shared" si="38"/>
        <v/>
      </c>
      <c r="P301" s="69" t="str">
        <f t="shared" si="43"/>
        <v/>
      </c>
      <c r="Q301" s="69" t="str">
        <f t="shared" si="44"/>
        <v/>
      </c>
      <c r="R301" s="70" t="str">
        <f t="shared" si="45"/>
        <v/>
      </c>
      <c r="S301" s="71" t="b">
        <f t="shared" si="39"/>
        <v>0</v>
      </c>
      <c r="T301" s="72" t="b">
        <f t="shared" si="46"/>
        <v>0</v>
      </c>
      <c r="U301" s="72"/>
      <c r="V301" s="72"/>
      <c r="W301" s="72" t="b">
        <f t="shared" si="37"/>
        <v>0</v>
      </c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</row>
    <row r="302" spans="3:35" s="73" customFormat="1" ht="13.2" x14ac:dyDescent="0.25">
      <c r="C302" s="57"/>
      <c r="D302" s="58"/>
      <c r="E302" s="83"/>
      <c r="F302" s="87"/>
      <c r="G302" s="87"/>
      <c r="H302" s="87"/>
      <c r="I302" s="62"/>
      <c r="J302" s="63" t="str">
        <f t="shared" si="41"/>
        <v/>
      </c>
      <c r="K302" s="64" t="str">
        <f t="shared" si="42"/>
        <v/>
      </c>
      <c r="L302" s="65"/>
      <c r="M302" s="66"/>
      <c r="N302" s="67"/>
      <c r="O302" s="68" t="str">
        <f t="shared" si="38"/>
        <v/>
      </c>
      <c r="P302" s="69" t="str">
        <f t="shared" si="43"/>
        <v/>
      </c>
      <c r="Q302" s="69" t="str">
        <f t="shared" si="44"/>
        <v/>
      </c>
      <c r="R302" s="70" t="str">
        <f t="shared" si="45"/>
        <v/>
      </c>
      <c r="S302" s="71" t="b">
        <f t="shared" si="39"/>
        <v>0</v>
      </c>
      <c r="T302" s="72" t="b">
        <f t="shared" si="46"/>
        <v>0</v>
      </c>
      <c r="U302" s="72"/>
      <c r="V302" s="72"/>
      <c r="W302" s="72" t="b">
        <f t="shared" si="37"/>
        <v>0</v>
      </c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</row>
    <row r="303" spans="3:35" s="73" customFormat="1" ht="13.2" x14ac:dyDescent="0.25">
      <c r="C303" s="57"/>
      <c r="D303" s="58"/>
      <c r="E303" s="83"/>
      <c r="F303" s="87"/>
      <c r="G303" s="87"/>
      <c r="H303" s="87"/>
      <c r="I303" s="62"/>
      <c r="J303" s="63" t="str">
        <f t="shared" si="41"/>
        <v/>
      </c>
      <c r="K303" s="64" t="str">
        <f t="shared" si="42"/>
        <v/>
      </c>
      <c r="L303" s="65"/>
      <c r="M303" s="66"/>
      <c r="N303" s="67"/>
      <c r="O303" s="68" t="str">
        <f t="shared" si="38"/>
        <v/>
      </c>
      <c r="P303" s="69" t="str">
        <f t="shared" si="43"/>
        <v/>
      </c>
      <c r="Q303" s="69" t="str">
        <f t="shared" si="44"/>
        <v/>
      </c>
      <c r="R303" s="70" t="str">
        <f t="shared" si="45"/>
        <v/>
      </c>
      <c r="S303" s="71" t="b">
        <f t="shared" si="39"/>
        <v>0</v>
      </c>
      <c r="T303" s="72" t="b">
        <f t="shared" si="46"/>
        <v>0</v>
      </c>
      <c r="U303" s="72"/>
      <c r="V303" s="72"/>
      <c r="W303" s="72" t="b">
        <f t="shared" si="37"/>
        <v>0</v>
      </c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</row>
    <row r="304" spans="3:35" s="73" customFormat="1" ht="13.2" x14ac:dyDescent="0.25">
      <c r="C304" s="57"/>
      <c r="D304" s="58"/>
      <c r="E304" s="83"/>
      <c r="F304" s="87"/>
      <c r="G304" s="87"/>
      <c r="H304" s="87"/>
      <c r="I304" s="62"/>
      <c r="J304" s="63" t="str">
        <f t="shared" si="41"/>
        <v/>
      </c>
      <c r="K304" s="64" t="str">
        <f t="shared" si="42"/>
        <v/>
      </c>
      <c r="L304" s="65"/>
      <c r="M304" s="66"/>
      <c r="N304" s="67"/>
      <c r="O304" s="68" t="str">
        <f t="shared" si="38"/>
        <v/>
      </c>
      <c r="P304" s="69" t="str">
        <f t="shared" si="43"/>
        <v/>
      </c>
      <c r="Q304" s="69" t="str">
        <f t="shared" si="44"/>
        <v/>
      </c>
      <c r="R304" s="70" t="str">
        <f t="shared" si="45"/>
        <v/>
      </c>
      <c r="S304" s="71" t="b">
        <f t="shared" si="39"/>
        <v>0</v>
      </c>
      <c r="T304" s="72" t="b">
        <f t="shared" si="46"/>
        <v>0</v>
      </c>
      <c r="U304" s="72"/>
      <c r="V304" s="72"/>
      <c r="W304" s="72" t="b">
        <f t="shared" si="37"/>
        <v>0</v>
      </c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</row>
    <row r="305" spans="3:35" s="73" customFormat="1" ht="13.2" x14ac:dyDescent="0.25">
      <c r="C305" s="57"/>
      <c r="D305" s="58"/>
      <c r="E305" s="83"/>
      <c r="F305" s="87"/>
      <c r="G305" s="87"/>
      <c r="H305" s="87"/>
      <c r="I305" s="62"/>
      <c r="J305" s="63" t="str">
        <f t="shared" si="41"/>
        <v/>
      </c>
      <c r="K305" s="64" t="str">
        <f t="shared" si="42"/>
        <v/>
      </c>
      <c r="L305" s="65"/>
      <c r="M305" s="66"/>
      <c r="N305" s="67"/>
      <c r="O305" s="68" t="str">
        <f t="shared" si="38"/>
        <v/>
      </c>
      <c r="P305" s="69" t="str">
        <f t="shared" si="43"/>
        <v/>
      </c>
      <c r="Q305" s="69" t="str">
        <f t="shared" si="44"/>
        <v/>
      </c>
      <c r="R305" s="70" t="str">
        <f t="shared" si="45"/>
        <v/>
      </c>
      <c r="S305" s="71" t="b">
        <f t="shared" si="39"/>
        <v>0</v>
      </c>
      <c r="T305" s="72" t="b">
        <f t="shared" si="46"/>
        <v>0</v>
      </c>
      <c r="U305" s="72"/>
      <c r="V305" s="72"/>
      <c r="W305" s="72" t="b">
        <f t="shared" si="37"/>
        <v>0</v>
      </c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</row>
    <row r="306" spans="3:35" s="73" customFormat="1" ht="13.2" x14ac:dyDescent="0.25">
      <c r="C306" s="57"/>
      <c r="D306" s="58"/>
      <c r="E306" s="83"/>
      <c r="F306" s="87"/>
      <c r="G306" s="87"/>
      <c r="H306" s="87"/>
      <c r="I306" s="62"/>
      <c r="J306" s="63" t="str">
        <f t="shared" si="41"/>
        <v/>
      </c>
      <c r="K306" s="64" t="str">
        <f t="shared" si="42"/>
        <v/>
      </c>
      <c r="L306" s="65"/>
      <c r="M306" s="66"/>
      <c r="N306" s="67"/>
      <c r="O306" s="68" t="str">
        <f t="shared" si="38"/>
        <v/>
      </c>
      <c r="P306" s="69" t="str">
        <f t="shared" si="43"/>
        <v/>
      </c>
      <c r="Q306" s="69" t="str">
        <f t="shared" si="44"/>
        <v/>
      </c>
      <c r="R306" s="70" t="str">
        <f t="shared" si="45"/>
        <v/>
      </c>
      <c r="S306" s="71" t="b">
        <f t="shared" si="39"/>
        <v>0</v>
      </c>
      <c r="T306" s="72" t="b">
        <f t="shared" si="46"/>
        <v>0</v>
      </c>
      <c r="U306" s="72"/>
      <c r="V306" s="72"/>
      <c r="W306" s="72" t="b">
        <f t="shared" si="37"/>
        <v>0</v>
      </c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</row>
    <row r="307" spans="3:35" s="73" customFormat="1" ht="13.2" x14ac:dyDescent="0.25">
      <c r="C307" s="57"/>
      <c r="D307" s="58"/>
      <c r="E307" s="83"/>
      <c r="F307" s="87"/>
      <c r="G307" s="87"/>
      <c r="H307" s="87"/>
      <c r="I307" s="62"/>
      <c r="J307" s="63" t="str">
        <f t="shared" si="41"/>
        <v/>
      </c>
      <c r="K307" s="64" t="str">
        <f t="shared" si="42"/>
        <v/>
      </c>
      <c r="L307" s="65"/>
      <c r="M307" s="66"/>
      <c r="N307" s="67"/>
      <c r="O307" s="68" t="str">
        <f t="shared" si="38"/>
        <v/>
      </c>
      <c r="P307" s="69" t="str">
        <f t="shared" si="43"/>
        <v/>
      </c>
      <c r="Q307" s="69" t="str">
        <f t="shared" si="44"/>
        <v/>
      </c>
      <c r="R307" s="70" t="str">
        <f t="shared" si="45"/>
        <v/>
      </c>
      <c r="S307" s="71" t="b">
        <f t="shared" si="39"/>
        <v>0</v>
      </c>
      <c r="T307" s="72" t="b">
        <f t="shared" si="46"/>
        <v>0</v>
      </c>
      <c r="U307" s="72"/>
      <c r="V307" s="72"/>
      <c r="W307" s="72" t="b">
        <f t="shared" si="37"/>
        <v>0</v>
      </c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</row>
    <row r="308" spans="3:35" s="73" customFormat="1" ht="13.2" x14ac:dyDescent="0.25">
      <c r="C308" s="57"/>
      <c r="D308" s="58"/>
      <c r="E308" s="83"/>
      <c r="F308" s="87"/>
      <c r="G308" s="87"/>
      <c r="H308" s="87"/>
      <c r="I308" s="62"/>
      <c r="J308" s="63" t="str">
        <f t="shared" si="41"/>
        <v/>
      </c>
      <c r="K308" s="64" t="str">
        <f t="shared" si="42"/>
        <v/>
      </c>
      <c r="L308" s="65"/>
      <c r="M308" s="66"/>
      <c r="N308" s="67"/>
      <c r="O308" s="68" t="str">
        <f t="shared" si="38"/>
        <v/>
      </c>
      <c r="P308" s="69" t="str">
        <f t="shared" si="43"/>
        <v/>
      </c>
      <c r="Q308" s="69" t="str">
        <f t="shared" si="44"/>
        <v/>
      </c>
      <c r="R308" s="70" t="str">
        <f t="shared" si="45"/>
        <v/>
      </c>
      <c r="S308" s="71" t="b">
        <f t="shared" si="39"/>
        <v>0</v>
      </c>
      <c r="T308" s="72" t="b">
        <f t="shared" si="46"/>
        <v>0</v>
      </c>
      <c r="U308" s="72"/>
      <c r="V308" s="72"/>
      <c r="W308" s="72" t="b">
        <f t="shared" si="37"/>
        <v>0</v>
      </c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</row>
    <row r="309" spans="3:35" s="73" customFormat="1" ht="13.2" x14ac:dyDescent="0.25">
      <c r="C309" s="57"/>
      <c r="D309" s="58"/>
      <c r="E309" s="83"/>
      <c r="F309" s="87"/>
      <c r="G309" s="87"/>
      <c r="H309" s="87"/>
      <c r="I309" s="62"/>
      <c r="J309" s="63" t="str">
        <f t="shared" si="41"/>
        <v/>
      </c>
      <c r="K309" s="64" t="str">
        <f t="shared" si="42"/>
        <v/>
      </c>
      <c r="L309" s="65"/>
      <c r="M309" s="66"/>
      <c r="N309" s="67"/>
      <c r="O309" s="68" t="str">
        <f t="shared" si="38"/>
        <v/>
      </c>
      <c r="P309" s="69" t="str">
        <f t="shared" si="43"/>
        <v/>
      </c>
      <c r="Q309" s="69" t="str">
        <f t="shared" si="44"/>
        <v/>
      </c>
      <c r="R309" s="70" t="str">
        <f t="shared" si="45"/>
        <v/>
      </c>
      <c r="S309" s="71" t="b">
        <f t="shared" si="39"/>
        <v>0</v>
      </c>
      <c r="T309" s="72" t="b">
        <f t="shared" si="46"/>
        <v>0</v>
      </c>
      <c r="U309" s="72"/>
      <c r="V309" s="72"/>
      <c r="W309" s="72" t="b">
        <f t="shared" si="37"/>
        <v>0</v>
      </c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</row>
    <row r="310" spans="3:35" s="73" customFormat="1" ht="13.2" x14ac:dyDescent="0.25">
      <c r="C310" s="57"/>
      <c r="D310" s="58"/>
      <c r="E310" s="83"/>
      <c r="F310" s="87"/>
      <c r="G310" s="87"/>
      <c r="H310" s="87"/>
      <c r="I310" s="62"/>
      <c r="J310" s="63" t="str">
        <f t="shared" si="41"/>
        <v/>
      </c>
      <c r="K310" s="64" t="str">
        <f t="shared" si="42"/>
        <v/>
      </c>
      <c r="L310" s="65"/>
      <c r="M310" s="66"/>
      <c r="N310" s="67"/>
      <c r="O310" s="68" t="str">
        <f t="shared" si="38"/>
        <v/>
      </c>
      <c r="P310" s="69" t="str">
        <f t="shared" si="43"/>
        <v/>
      </c>
      <c r="Q310" s="69" t="str">
        <f t="shared" si="44"/>
        <v/>
      </c>
      <c r="R310" s="70" t="str">
        <f t="shared" si="45"/>
        <v/>
      </c>
      <c r="S310" s="71" t="b">
        <f t="shared" si="39"/>
        <v>0</v>
      </c>
      <c r="T310" s="72" t="b">
        <f t="shared" si="46"/>
        <v>0</v>
      </c>
      <c r="U310" s="72"/>
      <c r="V310" s="72"/>
      <c r="W310" s="72" t="b">
        <f t="shared" si="37"/>
        <v>0</v>
      </c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</row>
    <row r="311" spans="3:35" s="73" customFormat="1" ht="13.2" x14ac:dyDescent="0.25">
      <c r="C311" s="57"/>
      <c r="D311" s="58"/>
      <c r="E311" s="83"/>
      <c r="F311" s="87"/>
      <c r="G311" s="87"/>
      <c r="H311" s="87"/>
      <c r="I311" s="62"/>
      <c r="J311" s="63" t="str">
        <f t="shared" si="41"/>
        <v/>
      </c>
      <c r="K311" s="64" t="str">
        <f t="shared" si="42"/>
        <v/>
      </c>
      <c r="L311" s="65"/>
      <c r="M311" s="66"/>
      <c r="N311" s="67"/>
      <c r="O311" s="68" t="str">
        <f t="shared" si="38"/>
        <v/>
      </c>
      <c r="P311" s="69" t="str">
        <f t="shared" si="43"/>
        <v/>
      </c>
      <c r="Q311" s="69" t="str">
        <f t="shared" si="44"/>
        <v/>
      </c>
      <c r="R311" s="70" t="str">
        <f t="shared" si="45"/>
        <v/>
      </c>
      <c r="S311" s="71" t="b">
        <f t="shared" si="39"/>
        <v>0</v>
      </c>
      <c r="T311" s="72" t="b">
        <f t="shared" si="46"/>
        <v>0</v>
      </c>
      <c r="U311" s="72"/>
      <c r="V311" s="72"/>
      <c r="W311" s="72" t="b">
        <f t="shared" ref="W311:W374" si="47">T311</f>
        <v>0</v>
      </c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</row>
    <row r="312" spans="3:35" s="73" customFormat="1" ht="13.2" x14ac:dyDescent="0.25">
      <c r="C312" s="57"/>
      <c r="D312" s="58"/>
      <c r="E312" s="83"/>
      <c r="F312" s="87"/>
      <c r="G312" s="87"/>
      <c r="H312" s="87"/>
      <c r="I312" s="62"/>
      <c r="J312" s="63" t="str">
        <f t="shared" si="41"/>
        <v/>
      </c>
      <c r="K312" s="64" t="str">
        <f t="shared" si="42"/>
        <v/>
      </c>
      <c r="L312" s="65"/>
      <c r="M312" s="66"/>
      <c r="N312" s="67"/>
      <c r="O312" s="68" t="str">
        <f t="shared" si="38"/>
        <v/>
      </c>
      <c r="P312" s="69" t="str">
        <f t="shared" si="43"/>
        <v/>
      </c>
      <c r="Q312" s="69" t="str">
        <f t="shared" si="44"/>
        <v/>
      </c>
      <c r="R312" s="70" t="str">
        <f t="shared" si="45"/>
        <v/>
      </c>
      <c r="S312" s="71" t="b">
        <f t="shared" si="39"/>
        <v>0</v>
      </c>
      <c r="T312" s="72" t="b">
        <f t="shared" si="46"/>
        <v>0</v>
      </c>
      <c r="U312" s="72"/>
      <c r="V312" s="72"/>
      <c r="W312" s="72" t="b">
        <f t="shared" si="47"/>
        <v>0</v>
      </c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</row>
    <row r="313" spans="3:35" s="73" customFormat="1" ht="13.2" x14ac:dyDescent="0.25">
      <c r="C313" s="57"/>
      <c r="D313" s="58"/>
      <c r="E313" s="83"/>
      <c r="F313" s="87"/>
      <c r="G313" s="87"/>
      <c r="H313" s="87"/>
      <c r="I313" s="62"/>
      <c r="J313" s="63" t="str">
        <f t="shared" si="41"/>
        <v/>
      </c>
      <c r="K313" s="64" t="str">
        <f t="shared" si="42"/>
        <v/>
      </c>
      <c r="L313" s="65"/>
      <c r="M313" s="66"/>
      <c r="N313" s="67"/>
      <c r="O313" s="68" t="str">
        <f t="shared" si="38"/>
        <v/>
      </c>
      <c r="P313" s="69" t="str">
        <f t="shared" si="43"/>
        <v/>
      </c>
      <c r="Q313" s="69" t="str">
        <f t="shared" si="44"/>
        <v/>
      </c>
      <c r="R313" s="70" t="str">
        <f t="shared" si="45"/>
        <v/>
      </c>
      <c r="S313" s="71" t="b">
        <f t="shared" si="39"/>
        <v>0</v>
      </c>
      <c r="T313" s="72" t="b">
        <f t="shared" si="46"/>
        <v>0</v>
      </c>
      <c r="U313" s="72"/>
      <c r="V313" s="72"/>
      <c r="W313" s="72" t="b">
        <f t="shared" si="47"/>
        <v>0</v>
      </c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</row>
    <row r="314" spans="3:35" s="73" customFormat="1" ht="13.2" x14ac:dyDescent="0.25">
      <c r="C314" s="57"/>
      <c r="D314" s="58"/>
      <c r="E314" s="83"/>
      <c r="F314" s="87"/>
      <c r="G314" s="87"/>
      <c r="H314" s="87"/>
      <c r="I314" s="62"/>
      <c r="J314" s="63" t="str">
        <f t="shared" si="41"/>
        <v/>
      </c>
      <c r="K314" s="64" t="str">
        <f t="shared" si="42"/>
        <v/>
      </c>
      <c r="L314" s="65"/>
      <c r="M314" s="66"/>
      <c r="N314" s="67"/>
      <c r="O314" s="68" t="str">
        <f t="shared" si="38"/>
        <v/>
      </c>
      <c r="P314" s="69" t="str">
        <f t="shared" si="43"/>
        <v/>
      </c>
      <c r="Q314" s="69" t="str">
        <f t="shared" si="44"/>
        <v/>
      </c>
      <c r="R314" s="70" t="str">
        <f t="shared" si="45"/>
        <v/>
      </c>
      <c r="S314" s="71" t="b">
        <f t="shared" si="39"/>
        <v>0</v>
      </c>
      <c r="T314" s="72" t="b">
        <f t="shared" si="46"/>
        <v>0</v>
      </c>
      <c r="U314" s="72"/>
      <c r="V314" s="72"/>
      <c r="W314" s="72" t="b">
        <f t="shared" si="47"/>
        <v>0</v>
      </c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</row>
    <row r="315" spans="3:35" s="73" customFormat="1" ht="13.2" x14ac:dyDescent="0.25">
      <c r="C315" s="57"/>
      <c r="D315" s="58"/>
      <c r="E315" s="83"/>
      <c r="F315" s="87"/>
      <c r="G315" s="87"/>
      <c r="H315" s="87"/>
      <c r="I315" s="62"/>
      <c r="J315" s="63" t="str">
        <f t="shared" si="41"/>
        <v/>
      </c>
      <c r="K315" s="64" t="str">
        <f t="shared" si="42"/>
        <v/>
      </c>
      <c r="L315" s="65"/>
      <c r="M315" s="66"/>
      <c r="N315" s="67"/>
      <c r="O315" s="68" t="str">
        <f t="shared" si="38"/>
        <v/>
      </c>
      <c r="P315" s="69" t="str">
        <f t="shared" si="43"/>
        <v/>
      </c>
      <c r="Q315" s="69" t="str">
        <f t="shared" si="44"/>
        <v/>
      </c>
      <c r="R315" s="70" t="str">
        <f t="shared" si="45"/>
        <v/>
      </c>
      <c r="S315" s="71" t="b">
        <f t="shared" si="39"/>
        <v>0</v>
      </c>
      <c r="T315" s="72" t="b">
        <f t="shared" si="46"/>
        <v>0</v>
      </c>
      <c r="U315" s="72"/>
      <c r="V315" s="72"/>
      <c r="W315" s="72" t="b">
        <f t="shared" si="47"/>
        <v>0</v>
      </c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</row>
    <row r="316" spans="3:35" s="73" customFormat="1" ht="13.2" x14ac:dyDescent="0.25">
      <c r="C316" s="57"/>
      <c r="D316" s="58"/>
      <c r="E316" s="83"/>
      <c r="F316" s="87"/>
      <c r="G316" s="87"/>
      <c r="H316" s="87"/>
      <c r="I316" s="62"/>
      <c r="J316" s="63" t="str">
        <f t="shared" si="41"/>
        <v/>
      </c>
      <c r="K316" s="64" t="str">
        <f t="shared" si="42"/>
        <v/>
      </c>
      <c r="L316" s="65"/>
      <c r="M316" s="66"/>
      <c r="N316" s="67"/>
      <c r="O316" s="68" t="str">
        <f t="shared" si="38"/>
        <v/>
      </c>
      <c r="P316" s="69" t="str">
        <f t="shared" si="43"/>
        <v/>
      </c>
      <c r="Q316" s="69" t="str">
        <f t="shared" si="44"/>
        <v/>
      </c>
      <c r="R316" s="70" t="str">
        <f t="shared" si="45"/>
        <v/>
      </c>
      <c r="S316" s="71" t="b">
        <f t="shared" si="39"/>
        <v>0</v>
      </c>
      <c r="T316" s="72" t="b">
        <f t="shared" si="46"/>
        <v>0</v>
      </c>
      <c r="U316" s="72"/>
      <c r="V316" s="72"/>
      <c r="W316" s="72" t="b">
        <f t="shared" si="47"/>
        <v>0</v>
      </c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</row>
    <row r="317" spans="3:35" s="73" customFormat="1" ht="13.2" x14ac:dyDescent="0.25">
      <c r="C317" s="57"/>
      <c r="D317" s="58"/>
      <c r="E317" s="83"/>
      <c r="F317" s="87"/>
      <c r="G317" s="87"/>
      <c r="H317" s="87"/>
      <c r="I317" s="62"/>
      <c r="J317" s="63" t="str">
        <f t="shared" si="41"/>
        <v/>
      </c>
      <c r="K317" s="64" t="str">
        <f t="shared" si="42"/>
        <v/>
      </c>
      <c r="L317" s="65"/>
      <c r="M317" s="66"/>
      <c r="N317" s="67"/>
      <c r="O317" s="68" t="str">
        <f t="shared" si="38"/>
        <v/>
      </c>
      <c r="P317" s="69" t="str">
        <f t="shared" si="43"/>
        <v/>
      </c>
      <c r="Q317" s="69" t="str">
        <f t="shared" si="44"/>
        <v/>
      </c>
      <c r="R317" s="70" t="str">
        <f t="shared" si="45"/>
        <v/>
      </c>
      <c r="S317" s="71" t="b">
        <f t="shared" si="39"/>
        <v>0</v>
      </c>
      <c r="T317" s="72" t="b">
        <f t="shared" si="46"/>
        <v>0</v>
      </c>
      <c r="U317" s="72"/>
      <c r="V317" s="72"/>
      <c r="W317" s="72" t="b">
        <f t="shared" si="47"/>
        <v>0</v>
      </c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</row>
    <row r="318" spans="3:35" s="73" customFormat="1" ht="13.2" x14ac:dyDescent="0.25">
      <c r="C318" s="57"/>
      <c r="D318" s="58"/>
      <c r="E318" s="83"/>
      <c r="F318" s="87"/>
      <c r="G318" s="87"/>
      <c r="H318" s="87"/>
      <c r="I318" s="62"/>
      <c r="J318" s="63" t="str">
        <f t="shared" si="41"/>
        <v/>
      </c>
      <c r="K318" s="64" t="str">
        <f t="shared" si="42"/>
        <v/>
      </c>
      <c r="L318" s="65"/>
      <c r="M318" s="66"/>
      <c r="N318" s="67"/>
      <c r="O318" s="68" t="str">
        <f t="shared" si="38"/>
        <v/>
      </c>
      <c r="P318" s="69" t="str">
        <f t="shared" si="43"/>
        <v/>
      </c>
      <c r="Q318" s="69" t="str">
        <f t="shared" si="44"/>
        <v/>
      </c>
      <c r="R318" s="70" t="str">
        <f t="shared" si="45"/>
        <v/>
      </c>
      <c r="S318" s="71" t="b">
        <f t="shared" si="39"/>
        <v>0</v>
      </c>
      <c r="T318" s="72" t="b">
        <f t="shared" si="46"/>
        <v>0</v>
      </c>
      <c r="U318" s="72"/>
      <c r="V318" s="72"/>
      <c r="W318" s="72" t="b">
        <f t="shared" si="47"/>
        <v>0</v>
      </c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</row>
    <row r="319" spans="3:35" s="73" customFormat="1" ht="13.2" x14ac:dyDescent="0.25">
      <c r="C319" s="57"/>
      <c r="D319" s="58"/>
      <c r="E319" s="83"/>
      <c r="F319" s="87"/>
      <c r="G319" s="87"/>
      <c r="H319" s="87"/>
      <c r="I319" s="62"/>
      <c r="J319" s="63" t="str">
        <f t="shared" si="41"/>
        <v/>
      </c>
      <c r="K319" s="64" t="str">
        <f t="shared" si="42"/>
        <v/>
      </c>
      <c r="L319" s="65"/>
      <c r="M319" s="66"/>
      <c r="N319" s="67"/>
      <c r="O319" s="68" t="str">
        <f t="shared" si="38"/>
        <v/>
      </c>
      <c r="P319" s="69" t="str">
        <f t="shared" si="43"/>
        <v/>
      </c>
      <c r="Q319" s="69" t="str">
        <f t="shared" si="44"/>
        <v/>
      </c>
      <c r="R319" s="70" t="str">
        <f t="shared" si="45"/>
        <v/>
      </c>
      <c r="S319" s="71" t="b">
        <f t="shared" si="39"/>
        <v>0</v>
      </c>
      <c r="T319" s="72" t="b">
        <f t="shared" si="46"/>
        <v>0</v>
      </c>
      <c r="U319" s="72"/>
      <c r="V319" s="72"/>
      <c r="W319" s="72" t="b">
        <f t="shared" si="47"/>
        <v>0</v>
      </c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</row>
    <row r="320" spans="3:35" s="73" customFormat="1" ht="13.2" x14ac:dyDescent="0.25">
      <c r="C320" s="57"/>
      <c r="D320" s="58"/>
      <c r="E320" s="83"/>
      <c r="F320" s="87"/>
      <c r="G320" s="87"/>
      <c r="H320" s="87"/>
      <c r="I320" s="62"/>
      <c r="J320" s="63" t="str">
        <f t="shared" si="41"/>
        <v/>
      </c>
      <c r="K320" s="64" t="str">
        <f t="shared" si="42"/>
        <v/>
      </c>
      <c r="L320" s="65"/>
      <c r="M320" s="66"/>
      <c r="N320" s="67"/>
      <c r="O320" s="68" t="str">
        <f t="shared" si="38"/>
        <v/>
      </c>
      <c r="P320" s="69" t="str">
        <f t="shared" si="43"/>
        <v/>
      </c>
      <c r="Q320" s="69" t="str">
        <f t="shared" si="44"/>
        <v/>
      </c>
      <c r="R320" s="70" t="str">
        <f t="shared" si="45"/>
        <v/>
      </c>
      <c r="S320" s="71" t="b">
        <f t="shared" si="39"/>
        <v>0</v>
      </c>
      <c r="T320" s="72" t="b">
        <f t="shared" si="46"/>
        <v>0</v>
      </c>
      <c r="U320" s="72"/>
      <c r="V320" s="72"/>
      <c r="W320" s="72" t="b">
        <f t="shared" si="47"/>
        <v>0</v>
      </c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</row>
    <row r="321" spans="3:35" s="73" customFormat="1" ht="13.2" x14ac:dyDescent="0.25">
      <c r="C321" s="57"/>
      <c r="D321" s="58"/>
      <c r="E321" s="83"/>
      <c r="F321" s="87"/>
      <c r="G321" s="87"/>
      <c r="H321" s="87"/>
      <c r="I321" s="62"/>
      <c r="J321" s="63" t="str">
        <f t="shared" si="41"/>
        <v/>
      </c>
      <c r="K321" s="64" t="str">
        <f t="shared" si="42"/>
        <v/>
      </c>
      <c r="L321" s="65"/>
      <c r="M321" s="66"/>
      <c r="N321" s="67"/>
      <c r="O321" s="68" t="str">
        <f t="shared" si="38"/>
        <v/>
      </c>
      <c r="P321" s="69" t="str">
        <f t="shared" si="43"/>
        <v/>
      </c>
      <c r="Q321" s="69" t="str">
        <f t="shared" si="44"/>
        <v/>
      </c>
      <c r="R321" s="70" t="str">
        <f t="shared" si="45"/>
        <v/>
      </c>
      <c r="S321" s="71" t="b">
        <f t="shared" si="39"/>
        <v>0</v>
      </c>
      <c r="T321" s="72" t="b">
        <f t="shared" si="46"/>
        <v>0</v>
      </c>
      <c r="U321" s="72"/>
      <c r="V321" s="72"/>
      <c r="W321" s="72" t="b">
        <f t="shared" si="47"/>
        <v>0</v>
      </c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</row>
    <row r="322" spans="3:35" s="73" customFormat="1" ht="13.2" x14ac:dyDescent="0.25">
      <c r="C322" s="57"/>
      <c r="D322" s="58"/>
      <c r="E322" s="83"/>
      <c r="F322" s="87"/>
      <c r="G322" s="87"/>
      <c r="H322" s="87"/>
      <c r="I322" s="62"/>
      <c r="J322" s="63" t="str">
        <f t="shared" si="41"/>
        <v/>
      </c>
      <c r="K322" s="64" t="str">
        <f t="shared" si="42"/>
        <v/>
      </c>
      <c r="L322" s="65"/>
      <c r="M322" s="66"/>
      <c r="N322" s="67"/>
      <c r="O322" s="68" t="str">
        <f t="shared" si="38"/>
        <v/>
      </c>
      <c r="P322" s="69" t="str">
        <f t="shared" si="43"/>
        <v/>
      </c>
      <c r="Q322" s="69" t="str">
        <f t="shared" si="44"/>
        <v/>
      </c>
      <c r="R322" s="70" t="str">
        <f t="shared" si="45"/>
        <v/>
      </c>
      <c r="S322" s="71" t="b">
        <f t="shared" si="39"/>
        <v>0</v>
      </c>
      <c r="T322" s="72" t="b">
        <f t="shared" si="46"/>
        <v>0</v>
      </c>
      <c r="U322" s="72"/>
      <c r="V322" s="72"/>
      <c r="W322" s="72" t="b">
        <f t="shared" si="47"/>
        <v>0</v>
      </c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</row>
    <row r="323" spans="3:35" s="73" customFormat="1" ht="13.2" x14ac:dyDescent="0.25">
      <c r="C323" s="57"/>
      <c r="D323" s="58"/>
      <c r="E323" s="83"/>
      <c r="F323" s="87"/>
      <c r="G323" s="87"/>
      <c r="H323" s="87"/>
      <c r="I323" s="62"/>
      <c r="J323" s="63" t="str">
        <f t="shared" si="41"/>
        <v/>
      </c>
      <c r="K323" s="64" t="str">
        <f t="shared" si="42"/>
        <v/>
      </c>
      <c r="L323" s="65"/>
      <c r="M323" s="66"/>
      <c r="N323" s="67"/>
      <c r="O323" s="68" t="str">
        <f t="shared" si="38"/>
        <v/>
      </c>
      <c r="P323" s="69" t="str">
        <f t="shared" si="43"/>
        <v/>
      </c>
      <c r="Q323" s="69" t="str">
        <f t="shared" si="44"/>
        <v/>
      </c>
      <c r="R323" s="70" t="str">
        <f t="shared" si="45"/>
        <v/>
      </c>
      <c r="S323" s="71" t="b">
        <f t="shared" si="39"/>
        <v>0</v>
      </c>
      <c r="T323" s="72" t="b">
        <f t="shared" si="46"/>
        <v>0</v>
      </c>
      <c r="U323" s="72"/>
      <c r="V323" s="72"/>
      <c r="W323" s="72" t="b">
        <f t="shared" si="47"/>
        <v>0</v>
      </c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</row>
    <row r="324" spans="3:35" s="73" customFormat="1" ht="13.2" x14ac:dyDescent="0.25">
      <c r="C324" s="57"/>
      <c r="D324" s="58"/>
      <c r="E324" s="83"/>
      <c r="F324" s="87"/>
      <c r="G324" s="87"/>
      <c r="H324" s="87"/>
      <c r="I324" s="62"/>
      <c r="J324" s="63" t="str">
        <f t="shared" si="41"/>
        <v/>
      </c>
      <c r="K324" s="64" t="str">
        <f t="shared" si="42"/>
        <v/>
      </c>
      <c r="L324" s="65"/>
      <c r="M324" s="66"/>
      <c r="N324" s="67"/>
      <c r="O324" s="68" t="str">
        <f t="shared" si="38"/>
        <v/>
      </c>
      <c r="P324" s="69" t="str">
        <f t="shared" si="43"/>
        <v/>
      </c>
      <c r="Q324" s="69" t="str">
        <f t="shared" si="44"/>
        <v/>
      </c>
      <c r="R324" s="70" t="str">
        <f t="shared" si="45"/>
        <v/>
      </c>
      <c r="S324" s="71" t="b">
        <f t="shared" si="39"/>
        <v>0</v>
      </c>
      <c r="T324" s="72" t="b">
        <f t="shared" si="46"/>
        <v>0</v>
      </c>
      <c r="U324" s="72"/>
      <c r="V324" s="72"/>
      <c r="W324" s="72" t="b">
        <f t="shared" si="47"/>
        <v>0</v>
      </c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</row>
    <row r="325" spans="3:35" s="73" customFormat="1" ht="13.2" x14ac:dyDescent="0.25">
      <c r="C325" s="57"/>
      <c r="D325" s="58"/>
      <c r="E325" s="83"/>
      <c r="F325" s="87"/>
      <c r="G325" s="87"/>
      <c r="H325" s="87"/>
      <c r="I325" s="62"/>
      <c r="J325" s="63" t="str">
        <f t="shared" si="41"/>
        <v/>
      </c>
      <c r="K325" s="64" t="str">
        <f t="shared" si="42"/>
        <v/>
      </c>
      <c r="L325" s="65"/>
      <c r="M325" s="66"/>
      <c r="N325" s="67"/>
      <c r="O325" s="68" t="str">
        <f t="shared" si="38"/>
        <v/>
      </c>
      <c r="P325" s="69" t="str">
        <f t="shared" si="43"/>
        <v/>
      </c>
      <c r="Q325" s="69" t="str">
        <f t="shared" si="44"/>
        <v/>
      </c>
      <c r="R325" s="70" t="str">
        <f t="shared" si="45"/>
        <v/>
      </c>
      <c r="S325" s="71" t="b">
        <f t="shared" si="39"/>
        <v>0</v>
      </c>
      <c r="T325" s="72" t="b">
        <f t="shared" si="46"/>
        <v>0</v>
      </c>
      <c r="U325" s="72"/>
      <c r="V325" s="72"/>
      <c r="W325" s="72" t="b">
        <f t="shared" si="47"/>
        <v>0</v>
      </c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</row>
    <row r="326" spans="3:35" s="73" customFormat="1" ht="13.2" x14ac:dyDescent="0.25">
      <c r="C326" s="57"/>
      <c r="D326" s="58"/>
      <c r="E326" s="83"/>
      <c r="F326" s="87"/>
      <c r="G326" s="87"/>
      <c r="H326" s="87"/>
      <c r="I326" s="62"/>
      <c r="J326" s="63" t="str">
        <f t="shared" si="41"/>
        <v/>
      </c>
      <c r="K326" s="64" t="str">
        <f t="shared" si="42"/>
        <v/>
      </c>
      <c r="L326" s="65"/>
      <c r="M326" s="66"/>
      <c r="N326" s="67"/>
      <c r="O326" s="68" t="str">
        <f t="shared" ref="O326:O389" si="48">IF(N326="","",IF(N326="Ganada",((L326*M326)-L326),IF(N326="Perdida",L326*-1,IF(N326="Cerrada",M326/K326-L326,0))))</f>
        <v/>
      </c>
      <c r="P326" s="69" t="str">
        <f t="shared" si="43"/>
        <v/>
      </c>
      <c r="Q326" s="69" t="str">
        <f t="shared" si="44"/>
        <v/>
      </c>
      <c r="R326" s="70" t="str">
        <f t="shared" si="45"/>
        <v/>
      </c>
      <c r="S326" s="71" t="b">
        <f t="shared" ref="S326:S389" si="49">IF(AND(I326="1 Entrada",N326="Ganada"),L326,IF(AND(I326="1º Gol",N326="Ganada"),L326,IF(AND(I326="BTS",N326="Ganada"),L326,IF(AND(I326="Over 2.5",N326="Ganada"),L326,IF(AND(I326="1 Entrada",N326="Perdida"),O326,IF(AND(I326="1º Gol",N326="Perdida"),O326,IF(AND(I326="BTS",N326="Perdida"),O326,IF(AND(I326="Over 2.5",N326="Perdida"),O326,IF(AND(I326="2 Entradas",N326="Ganada"),L326,IF(AND(I326="2º Gol",N326="Ganada"),L326,IF(AND(I326="2 Entradas",N326="Perdida"),O326,IF(AND(I326="2º Gol",N326="Perdida"),O326,IF(AND(I326="Protegida",N326="Ganada"),L326,IF(AND(I326="Protegida",N326="Perdida"),O326,IF(AND(N326="Cerrada"),O326)))))))))))))))</f>
        <v>0</v>
      </c>
      <c r="T326" s="72" t="b">
        <f t="shared" ref="T326:T389" si="50">IF(AND(I327="Protegida",N327="Ganada",N326="Perdida"),P326,IF(AND(I326="Protegida",N326="Ganada"),S326+O325,S326))</f>
        <v>0</v>
      </c>
      <c r="U326" s="72"/>
      <c r="V326" s="72"/>
      <c r="W326" s="72" t="b">
        <f t="shared" si="47"/>
        <v>0</v>
      </c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</row>
    <row r="327" spans="3:35" s="73" customFormat="1" ht="13.2" x14ac:dyDescent="0.25">
      <c r="C327" s="57"/>
      <c r="D327" s="58"/>
      <c r="E327" s="83"/>
      <c r="F327" s="87"/>
      <c r="G327" s="87"/>
      <c r="H327" s="87"/>
      <c r="I327" s="62"/>
      <c r="J327" s="63" t="str">
        <f t="shared" ref="J327:J390" si="51">IF(N327="Ganada",J326+(K327*M327-K327),IF(N327="Perdida",J326-K327,IF(N327="No entrada",J326,IF(N327="Cerrada",K327*O327+J326,""))))</f>
        <v/>
      </c>
      <c r="K327" s="64" t="str">
        <f t="shared" ref="K327:K390" si="52">IF(L327="","",L327*$L$3*J326)</f>
        <v/>
      </c>
      <c r="L327" s="65"/>
      <c r="M327" s="66"/>
      <c r="N327" s="67"/>
      <c r="O327" s="68" t="str">
        <f t="shared" si="48"/>
        <v/>
      </c>
      <c r="P327" s="69" t="str">
        <f t="shared" ref="P327:P390" si="53">IF(N327="","",IF(N327="Ganada","1",IF(N327="Perdida","0",IF(N327="No entrada","0",IF(N327="Cerrada","0")))))</f>
        <v/>
      </c>
      <c r="Q327" s="69" t="str">
        <f t="shared" ref="Q327:Q390" si="54">IF(N327="","",IF(N327="Ganada","0",IF(N327="Perdida","1",IF(N327="No entrada","0",IF(N327="Cerrada","0")))))</f>
        <v/>
      </c>
      <c r="R327" s="70" t="str">
        <f t="shared" ref="R327:R390" si="55">IF(N327="","",IF(N327="Ganada","0",IF(N327="Perdida","0",IF(N327="No entrada","0",IF(N327="Cerrada","1")))))</f>
        <v/>
      </c>
      <c r="S327" s="71" t="b">
        <f t="shared" si="49"/>
        <v>0</v>
      </c>
      <c r="T327" s="72" t="b">
        <f t="shared" si="50"/>
        <v>0</v>
      </c>
      <c r="U327" s="72"/>
      <c r="V327" s="72"/>
      <c r="W327" s="72" t="b">
        <f t="shared" si="47"/>
        <v>0</v>
      </c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</row>
    <row r="328" spans="3:35" s="73" customFormat="1" ht="13.2" x14ac:dyDescent="0.25">
      <c r="C328" s="57"/>
      <c r="D328" s="58"/>
      <c r="E328" s="83"/>
      <c r="F328" s="87"/>
      <c r="G328" s="87"/>
      <c r="H328" s="87"/>
      <c r="I328" s="62"/>
      <c r="J328" s="63" t="str">
        <f t="shared" si="51"/>
        <v/>
      </c>
      <c r="K328" s="64" t="str">
        <f t="shared" si="52"/>
        <v/>
      </c>
      <c r="L328" s="65"/>
      <c r="M328" s="66"/>
      <c r="N328" s="67"/>
      <c r="O328" s="68" t="str">
        <f t="shared" si="48"/>
        <v/>
      </c>
      <c r="P328" s="69" t="str">
        <f t="shared" si="53"/>
        <v/>
      </c>
      <c r="Q328" s="69" t="str">
        <f t="shared" si="54"/>
        <v/>
      </c>
      <c r="R328" s="70" t="str">
        <f t="shared" si="55"/>
        <v/>
      </c>
      <c r="S328" s="71" t="b">
        <f t="shared" si="49"/>
        <v>0</v>
      </c>
      <c r="T328" s="72" t="b">
        <f t="shared" si="50"/>
        <v>0</v>
      </c>
      <c r="U328" s="72"/>
      <c r="V328" s="72"/>
      <c r="W328" s="72" t="b">
        <f t="shared" si="47"/>
        <v>0</v>
      </c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</row>
    <row r="329" spans="3:35" s="73" customFormat="1" ht="13.2" x14ac:dyDescent="0.25">
      <c r="C329" s="57"/>
      <c r="D329" s="114"/>
      <c r="E329" s="60"/>
      <c r="F329" s="60"/>
      <c r="G329" s="87"/>
      <c r="H329" s="87"/>
      <c r="I329" s="62"/>
      <c r="J329" s="63" t="str">
        <f t="shared" si="51"/>
        <v/>
      </c>
      <c r="K329" s="64" t="str">
        <f t="shared" si="52"/>
        <v/>
      </c>
      <c r="L329" s="65"/>
      <c r="M329" s="66"/>
      <c r="N329" s="67"/>
      <c r="O329" s="68" t="str">
        <f t="shared" si="48"/>
        <v/>
      </c>
      <c r="P329" s="69" t="str">
        <f t="shared" si="53"/>
        <v/>
      </c>
      <c r="Q329" s="69" t="str">
        <f t="shared" si="54"/>
        <v/>
      </c>
      <c r="R329" s="70" t="str">
        <f t="shared" si="55"/>
        <v/>
      </c>
      <c r="S329" s="71" t="b">
        <f t="shared" si="49"/>
        <v>0</v>
      </c>
      <c r="T329" s="72" t="b">
        <f t="shared" si="50"/>
        <v>0</v>
      </c>
      <c r="U329" s="72"/>
      <c r="V329" s="72"/>
      <c r="W329" s="72" t="b">
        <f t="shared" si="47"/>
        <v>0</v>
      </c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</row>
    <row r="330" spans="3:35" s="73" customFormat="1" ht="13.2" x14ac:dyDescent="0.25">
      <c r="C330" s="57"/>
      <c r="D330" s="58"/>
      <c r="E330" s="83"/>
      <c r="F330" s="87"/>
      <c r="G330" s="87"/>
      <c r="H330" s="87"/>
      <c r="I330" s="62"/>
      <c r="J330" s="63" t="str">
        <f t="shared" si="51"/>
        <v/>
      </c>
      <c r="K330" s="64" t="str">
        <f t="shared" si="52"/>
        <v/>
      </c>
      <c r="L330" s="65"/>
      <c r="M330" s="66"/>
      <c r="N330" s="67"/>
      <c r="O330" s="68" t="str">
        <f t="shared" si="48"/>
        <v/>
      </c>
      <c r="P330" s="69" t="str">
        <f t="shared" si="53"/>
        <v/>
      </c>
      <c r="Q330" s="69" t="str">
        <f t="shared" si="54"/>
        <v/>
      </c>
      <c r="R330" s="70" t="str">
        <f t="shared" si="55"/>
        <v/>
      </c>
      <c r="S330" s="71" t="b">
        <f t="shared" si="49"/>
        <v>0</v>
      </c>
      <c r="T330" s="72" t="b">
        <f t="shared" si="50"/>
        <v>0</v>
      </c>
      <c r="U330" s="72"/>
      <c r="V330" s="72"/>
      <c r="W330" s="72" t="b">
        <f t="shared" si="47"/>
        <v>0</v>
      </c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</row>
    <row r="331" spans="3:35" s="73" customFormat="1" ht="13.2" x14ac:dyDescent="0.25">
      <c r="C331" s="57"/>
      <c r="D331" s="58"/>
      <c r="E331" s="83"/>
      <c r="F331" s="87"/>
      <c r="G331" s="87"/>
      <c r="H331" s="87"/>
      <c r="I331" s="62"/>
      <c r="J331" s="63" t="str">
        <f t="shared" si="51"/>
        <v/>
      </c>
      <c r="K331" s="64" t="str">
        <f t="shared" si="52"/>
        <v/>
      </c>
      <c r="L331" s="65"/>
      <c r="M331" s="66"/>
      <c r="N331" s="67"/>
      <c r="O331" s="68" t="str">
        <f t="shared" si="48"/>
        <v/>
      </c>
      <c r="P331" s="69" t="str">
        <f t="shared" si="53"/>
        <v/>
      </c>
      <c r="Q331" s="69" t="str">
        <f t="shared" si="54"/>
        <v/>
      </c>
      <c r="R331" s="70" t="str">
        <f t="shared" si="55"/>
        <v/>
      </c>
      <c r="S331" s="71" t="b">
        <f t="shared" si="49"/>
        <v>0</v>
      </c>
      <c r="T331" s="72" t="b">
        <f t="shared" si="50"/>
        <v>0</v>
      </c>
      <c r="U331" s="72"/>
      <c r="V331" s="72"/>
      <c r="W331" s="72" t="b">
        <f t="shared" si="47"/>
        <v>0</v>
      </c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</row>
    <row r="332" spans="3:35" s="73" customFormat="1" ht="13.2" x14ac:dyDescent="0.25">
      <c r="C332" s="57"/>
      <c r="D332" s="58"/>
      <c r="E332" s="83"/>
      <c r="F332" s="87"/>
      <c r="G332" s="87"/>
      <c r="H332" s="87"/>
      <c r="I332" s="62"/>
      <c r="J332" s="63" t="str">
        <f t="shared" si="51"/>
        <v/>
      </c>
      <c r="K332" s="64" t="str">
        <f t="shared" si="52"/>
        <v/>
      </c>
      <c r="L332" s="65"/>
      <c r="M332" s="66"/>
      <c r="N332" s="67"/>
      <c r="O332" s="68" t="str">
        <f t="shared" si="48"/>
        <v/>
      </c>
      <c r="P332" s="69" t="str">
        <f t="shared" si="53"/>
        <v/>
      </c>
      <c r="Q332" s="69" t="str">
        <f t="shared" si="54"/>
        <v/>
      </c>
      <c r="R332" s="70" t="str">
        <f t="shared" si="55"/>
        <v/>
      </c>
      <c r="S332" s="71" t="b">
        <f t="shared" si="49"/>
        <v>0</v>
      </c>
      <c r="T332" s="72" t="b">
        <f t="shared" si="50"/>
        <v>0</v>
      </c>
      <c r="U332" s="72"/>
      <c r="V332" s="72"/>
      <c r="W332" s="72" t="b">
        <f t="shared" si="47"/>
        <v>0</v>
      </c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</row>
    <row r="333" spans="3:35" s="73" customFormat="1" ht="13.2" x14ac:dyDescent="0.25">
      <c r="C333" s="57"/>
      <c r="D333" s="58"/>
      <c r="E333" s="83"/>
      <c r="F333" s="87"/>
      <c r="G333" s="87"/>
      <c r="H333" s="87"/>
      <c r="I333" s="62"/>
      <c r="J333" s="63" t="str">
        <f t="shared" si="51"/>
        <v/>
      </c>
      <c r="K333" s="64" t="str">
        <f t="shared" si="52"/>
        <v/>
      </c>
      <c r="L333" s="65"/>
      <c r="M333" s="66"/>
      <c r="N333" s="67"/>
      <c r="O333" s="68" t="str">
        <f t="shared" si="48"/>
        <v/>
      </c>
      <c r="P333" s="69" t="str">
        <f t="shared" si="53"/>
        <v/>
      </c>
      <c r="Q333" s="69" t="str">
        <f t="shared" si="54"/>
        <v/>
      </c>
      <c r="R333" s="70" t="str">
        <f t="shared" si="55"/>
        <v/>
      </c>
      <c r="S333" s="71" t="b">
        <f t="shared" si="49"/>
        <v>0</v>
      </c>
      <c r="T333" s="72" t="b">
        <f t="shared" si="50"/>
        <v>0</v>
      </c>
      <c r="U333" s="72"/>
      <c r="V333" s="72"/>
      <c r="W333" s="72" t="b">
        <f t="shared" si="47"/>
        <v>0</v>
      </c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</row>
    <row r="334" spans="3:35" s="73" customFormat="1" ht="13.2" x14ac:dyDescent="0.25">
      <c r="C334" s="57"/>
      <c r="D334" s="58"/>
      <c r="E334" s="83"/>
      <c r="F334" s="87"/>
      <c r="G334" s="87"/>
      <c r="H334" s="87"/>
      <c r="I334" s="62"/>
      <c r="J334" s="63" t="str">
        <f t="shared" si="51"/>
        <v/>
      </c>
      <c r="K334" s="64" t="str">
        <f t="shared" si="52"/>
        <v/>
      </c>
      <c r="L334" s="65"/>
      <c r="M334" s="66"/>
      <c r="N334" s="67"/>
      <c r="O334" s="68" t="str">
        <f t="shared" si="48"/>
        <v/>
      </c>
      <c r="P334" s="69" t="str">
        <f t="shared" si="53"/>
        <v/>
      </c>
      <c r="Q334" s="69" t="str">
        <f t="shared" si="54"/>
        <v/>
      </c>
      <c r="R334" s="70" t="str">
        <f t="shared" si="55"/>
        <v/>
      </c>
      <c r="S334" s="71" t="b">
        <f t="shared" si="49"/>
        <v>0</v>
      </c>
      <c r="T334" s="72" t="b">
        <f t="shared" si="50"/>
        <v>0</v>
      </c>
      <c r="U334" s="72"/>
      <c r="V334" s="72"/>
      <c r="W334" s="72" t="b">
        <f t="shared" si="47"/>
        <v>0</v>
      </c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</row>
    <row r="335" spans="3:35" s="73" customFormat="1" ht="13.2" x14ac:dyDescent="0.25">
      <c r="C335" s="57"/>
      <c r="D335" s="58"/>
      <c r="E335" s="83"/>
      <c r="F335" s="87"/>
      <c r="G335" s="87"/>
      <c r="H335" s="87"/>
      <c r="I335" s="62"/>
      <c r="J335" s="63" t="str">
        <f t="shared" si="51"/>
        <v/>
      </c>
      <c r="K335" s="64" t="str">
        <f t="shared" si="52"/>
        <v/>
      </c>
      <c r="L335" s="65"/>
      <c r="M335" s="66"/>
      <c r="N335" s="67"/>
      <c r="O335" s="68" t="str">
        <f t="shared" si="48"/>
        <v/>
      </c>
      <c r="P335" s="69" t="str">
        <f t="shared" si="53"/>
        <v/>
      </c>
      <c r="Q335" s="69" t="str">
        <f t="shared" si="54"/>
        <v/>
      </c>
      <c r="R335" s="70" t="str">
        <f t="shared" si="55"/>
        <v/>
      </c>
      <c r="S335" s="71" t="b">
        <f t="shared" si="49"/>
        <v>0</v>
      </c>
      <c r="T335" s="72" t="b">
        <f t="shared" si="50"/>
        <v>0</v>
      </c>
      <c r="U335" s="72"/>
      <c r="V335" s="72"/>
      <c r="W335" s="72" t="b">
        <f t="shared" si="47"/>
        <v>0</v>
      </c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</row>
    <row r="336" spans="3:35" s="73" customFormat="1" ht="13.2" x14ac:dyDescent="0.25">
      <c r="C336" s="57"/>
      <c r="D336" s="58"/>
      <c r="E336" s="83"/>
      <c r="F336" s="87"/>
      <c r="G336" s="87"/>
      <c r="H336" s="87"/>
      <c r="I336" s="62"/>
      <c r="J336" s="63" t="str">
        <f t="shared" si="51"/>
        <v/>
      </c>
      <c r="K336" s="64" t="str">
        <f t="shared" si="52"/>
        <v/>
      </c>
      <c r="L336" s="65"/>
      <c r="M336" s="66"/>
      <c r="N336" s="67"/>
      <c r="O336" s="68" t="str">
        <f t="shared" si="48"/>
        <v/>
      </c>
      <c r="P336" s="69" t="str">
        <f t="shared" si="53"/>
        <v/>
      </c>
      <c r="Q336" s="69" t="str">
        <f t="shared" si="54"/>
        <v/>
      </c>
      <c r="R336" s="70" t="str">
        <f t="shared" si="55"/>
        <v/>
      </c>
      <c r="S336" s="71" t="b">
        <f t="shared" si="49"/>
        <v>0</v>
      </c>
      <c r="T336" s="72" t="b">
        <f t="shared" si="50"/>
        <v>0</v>
      </c>
      <c r="U336" s="72"/>
      <c r="V336" s="72"/>
      <c r="W336" s="72" t="b">
        <f t="shared" si="47"/>
        <v>0</v>
      </c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</row>
    <row r="337" spans="3:35" s="73" customFormat="1" ht="13.2" x14ac:dyDescent="0.25">
      <c r="C337" s="57"/>
      <c r="D337" s="58"/>
      <c r="E337" s="83"/>
      <c r="F337" s="87"/>
      <c r="G337" s="87"/>
      <c r="H337" s="87"/>
      <c r="I337" s="62"/>
      <c r="J337" s="63" t="str">
        <f t="shared" si="51"/>
        <v/>
      </c>
      <c r="K337" s="64" t="str">
        <f t="shared" si="52"/>
        <v/>
      </c>
      <c r="L337" s="65"/>
      <c r="M337" s="66"/>
      <c r="N337" s="67"/>
      <c r="O337" s="68" t="str">
        <f t="shared" si="48"/>
        <v/>
      </c>
      <c r="P337" s="69" t="str">
        <f t="shared" si="53"/>
        <v/>
      </c>
      <c r="Q337" s="69" t="str">
        <f t="shared" si="54"/>
        <v/>
      </c>
      <c r="R337" s="70" t="str">
        <f t="shared" si="55"/>
        <v/>
      </c>
      <c r="S337" s="71" t="b">
        <f t="shared" si="49"/>
        <v>0</v>
      </c>
      <c r="T337" s="72" t="b">
        <f t="shared" si="50"/>
        <v>0</v>
      </c>
      <c r="U337" s="72"/>
      <c r="V337" s="72"/>
      <c r="W337" s="72" t="b">
        <f t="shared" si="47"/>
        <v>0</v>
      </c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</row>
    <row r="338" spans="3:35" s="73" customFormat="1" ht="13.2" x14ac:dyDescent="0.25">
      <c r="C338" s="57"/>
      <c r="D338" s="58"/>
      <c r="E338" s="83"/>
      <c r="F338" s="87"/>
      <c r="G338" s="87"/>
      <c r="H338" s="87"/>
      <c r="I338" s="62"/>
      <c r="J338" s="63" t="str">
        <f t="shared" si="51"/>
        <v/>
      </c>
      <c r="K338" s="64" t="str">
        <f t="shared" si="52"/>
        <v/>
      </c>
      <c r="L338" s="65"/>
      <c r="M338" s="66"/>
      <c r="N338" s="67"/>
      <c r="O338" s="68" t="str">
        <f t="shared" si="48"/>
        <v/>
      </c>
      <c r="P338" s="69" t="str">
        <f t="shared" si="53"/>
        <v/>
      </c>
      <c r="Q338" s="69" t="str">
        <f t="shared" si="54"/>
        <v/>
      </c>
      <c r="R338" s="70" t="str">
        <f t="shared" si="55"/>
        <v/>
      </c>
      <c r="S338" s="71" t="b">
        <f t="shared" si="49"/>
        <v>0</v>
      </c>
      <c r="T338" s="72" t="b">
        <f t="shared" si="50"/>
        <v>0</v>
      </c>
      <c r="U338" s="72"/>
      <c r="V338" s="72"/>
      <c r="W338" s="72" t="b">
        <f t="shared" si="47"/>
        <v>0</v>
      </c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</row>
    <row r="339" spans="3:35" s="73" customFormat="1" ht="13.2" x14ac:dyDescent="0.25">
      <c r="C339" s="57"/>
      <c r="D339" s="58"/>
      <c r="E339" s="83"/>
      <c r="F339" s="87"/>
      <c r="G339" s="87"/>
      <c r="H339" s="87"/>
      <c r="I339" s="62"/>
      <c r="J339" s="63" t="str">
        <f t="shared" si="51"/>
        <v/>
      </c>
      <c r="K339" s="64" t="str">
        <f t="shared" si="52"/>
        <v/>
      </c>
      <c r="L339" s="65"/>
      <c r="M339" s="66"/>
      <c r="N339" s="67"/>
      <c r="O339" s="68" t="str">
        <f t="shared" si="48"/>
        <v/>
      </c>
      <c r="P339" s="69" t="str">
        <f t="shared" si="53"/>
        <v/>
      </c>
      <c r="Q339" s="69" t="str">
        <f t="shared" si="54"/>
        <v/>
      </c>
      <c r="R339" s="70" t="str">
        <f t="shared" si="55"/>
        <v/>
      </c>
      <c r="S339" s="71" t="b">
        <f t="shared" si="49"/>
        <v>0</v>
      </c>
      <c r="T339" s="72" t="b">
        <f t="shared" si="50"/>
        <v>0</v>
      </c>
      <c r="U339" s="72"/>
      <c r="V339" s="72"/>
      <c r="W339" s="72" t="b">
        <f t="shared" si="47"/>
        <v>0</v>
      </c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</row>
    <row r="340" spans="3:35" s="73" customFormat="1" ht="13.2" x14ac:dyDescent="0.25">
      <c r="C340" s="57"/>
      <c r="D340" s="58"/>
      <c r="E340" s="83"/>
      <c r="F340" s="87"/>
      <c r="G340" s="87"/>
      <c r="H340" s="87"/>
      <c r="I340" s="62"/>
      <c r="J340" s="63" t="str">
        <f t="shared" si="51"/>
        <v/>
      </c>
      <c r="K340" s="64" t="str">
        <f t="shared" si="52"/>
        <v/>
      </c>
      <c r="L340" s="65"/>
      <c r="M340" s="66"/>
      <c r="N340" s="67"/>
      <c r="O340" s="68" t="str">
        <f t="shared" si="48"/>
        <v/>
      </c>
      <c r="P340" s="69" t="str">
        <f t="shared" si="53"/>
        <v/>
      </c>
      <c r="Q340" s="69" t="str">
        <f t="shared" si="54"/>
        <v/>
      </c>
      <c r="R340" s="70" t="str">
        <f t="shared" si="55"/>
        <v/>
      </c>
      <c r="S340" s="71" t="b">
        <f t="shared" si="49"/>
        <v>0</v>
      </c>
      <c r="T340" s="72" t="b">
        <f t="shared" si="50"/>
        <v>0</v>
      </c>
      <c r="U340" s="72"/>
      <c r="V340" s="72"/>
      <c r="W340" s="72" t="b">
        <f t="shared" si="47"/>
        <v>0</v>
      </c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</row>
    <row r="341" spans="3:35" s="73" customFormat="1" ht="13.2" x14ac:dyDescent="0.25">
      <c r="C341" s="57"/>
      <c r="D341" s="58"/>
      <c r="E341" s="83"/>
      <c r="F341" s="87"/>
      <c r="G341" s="87"/>
      <c r="H341" s="87"/>
      <c r="I341" s="62"/>
      <c r="J341" s="63" t="str">
        <f t="shared" si="51"/>
        <v/>
      </c>
      <c r="K341" s="64" t="str">
        <f t="shared" si="52"/>
        <v/>
      </c>
      <c r="L341" s="65"/>
      <c r="M341" s="66"/>
      <c r="N341" s="67"/>
      <c r="O341" s="68" t="str">
        <f t="shared" si="48"/>
        <v/>
      </c>
      <c r="P341" s="69" t="str">
        <f t="shared" si="53"/>
        <v/>
      </c>
      <c r="Q341" s="69" t="str">
        <f t="shared" si="54"/>
        <v/>
      </c>
      <c r="R341" s="70" t="str">
        <f t="shared" si="55"/>
        <v/>
      </c>
      <c r="S341" s="71" t="b">
        <f t="shared" si="49"/>
        <v>0</v>
      </c>
      <c r="T341" s="72" t="b">
        <f t="shared" si="50"/>
        <v>0</v>
      </c>
      <c r="U341" s="72"/>
      <c r="V341" s="72"/>
      <c r="W341" s="72" t="b">
        <f t="shared" si="47"/>
        <v>0</v>
      </c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</row>
    <row r="342" spans="3:35" s="73" customFormat="1" ht="13.2" x14ac:dyDescent="0.25">
      <c r="C342" s="57"/>
      <c r="D342" s="58"/>
      <c r="E342" s="83"/>
      <c r="F342" s="87"/>
      <c r="G342" s="87"/>
      <c r="H342" s="87"/>
      <c r="I342" s="62"/>
      <c r="J342" s="63" t="str">
        <f t="shared" si="51"/>
        <v/>
      </c>
      <c r="K342" s="64" t="str">
        <f t="shared" si="52"/>
        <v/>
      </c>
      <c r="L342" s="65"/>
      <c r="M342" s="66"/>
      <c r="N342" s="67"/>
      <c r="O342" s="68" t="str">
        <f t="shared" si="48"/>
        <v/>
      </c>
      <c r="P342" s="69" t="str">
        <f t="shared" si="53"/>
        <v/>
      </c>
      <c r="Q342" s="69" t="str">
        <f t="shared" si="54"/>
        <v/>
      </c>
      <c r="R342" s="70" t="str">
        <f t="shared" si="55"/>
        <v/>
      </c>
      <c r="S342" s="71" t="b">
        <f t="shared" si="49"/>
        <v>0</v>
      </c>
      <c r="T342" s="72" t="b">
        <f t="shared" si="50"/>
        <v>0</v>
      </c>
      <c r="U342" s="72"/>
      <c r="V342" s="72"/>
      <c r="W342" s="72" t="b">
        <f t="shared" si="47"/>
        <v>0</v>
      </c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</row>
    <row r="343" spans="3:35" s="73" customFormat="1" ht="13.2" x14ac:dyDescent="0.25">
      <c r="C343" s="57"/>
      <c r="D343" s="58"/>
      <c r="E343" s="83"/>
      <c r="F343" s="87"/>
      <c r="G343" s="87"/>
      <c r="H343" s="87"/>
      <c r="I343" s="62"/>
      <c r="J343" s="63" t="str">
        <f t="shared" si="51"/>
        <v/>
      </c>
      <c r="K343" s="64" t="str">
        <f t="shared" si="52"/>
        <v/>
      </c>
      <c r="L343" s="65"/>
      <c r="M343" s="66"/>
      <c r="N343" s="67"/>
      <c r="O343" s="68" t="str">
        <f t="shared" si="48"/>
        <v/>
      </c>
      <c r="P343" s="69" t="str">
        <f t="shared" si="53"/>
        <v/>
      </c>
      <c r="Q343" s="69" t="str">
        <f t="shared" si="54"/>
        <v/>
      </c>
      <c r="R343" s="70" t="str">
        <f t="shared" si="55"/>
        <v/>
      </c>
      <c r="S343" s="71" t="b">
        <f t="shared" si="49"/>
        <v>0</v>
      </c>
      <c r="T343" s="72" t="b">
        <f t="shared" si="50"/>
        <v>0</v>
      </c>
      <c r="U343" s="72"/>
      <c r="V343" s="72"/>
      <c r="W343" s="72" t="b">
        <f t="shared" si="47"/>
        <v>0</v>
      </c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</row>
    <row r="344" spans="3:35" s="73" customFormat="1" ht="13.2" x14ac:dyDescent="0.25">
      <c r="C344" s="57"/>
      <c r="D344" s="58"/>
      <c r="E344" s="83"/>
      <c r="F344" s="87"/>
      <c r="G344" s="87"/>
      <c r="H344" s="87"/>
      <c r="I344" s="62"/>
      <c r="J344" s="63" t="str">
        <f t="shared" si="51"/>
        <v/>
      </c>
      <c r="K344" s="64" t="str">
        <f t="shared" si="52"/>
        <v/>
      </c>
      <c r="L344" s="65"/>
      <c r="M344" s="66"/>
      <c r="N344" s="67"/>
      <c r="O344" s="68" t="str">
        <f t="shared" si="48"/>
        <v/>
      </c>
      <c r="P344" s="69" t="str">
        <f t="shared" si="53"/>
        <v/>
      </c>
      <c r="Q344" s="69" t="str">
        <f t="shared" si="54"/>
        <v/>
      </c>
      <c r="R344" s="70" t="str">
        <f t="shared" si="55"/>
        <v/>
      </c>
      <c r="S344" s="71" t="b">
        <f t="shared" si="49"/>
        <v>0</v>
      </c>
      <c r="T344" s="72" t="b">
        <f t="shared" si="50"/>
        <v>0</v>
      </c>
      <c r="U344" s="72"/>
      <c r="V344" s="72"/>
      <c r="W344" s="72" t="b">
        <f t="shared" si="47"/>
        <v>0</v>
      </c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</row>
    <row r="345" spans="3:35" s="73" customFormat="1" ht="13.2" x14ac:dyDescent="0.25">
      <c r="C345" s="57"/>
      <c r="D345" s="58"/>
      <c r="E345" s="83"/>
      <c r="F345" s="87"/>
      <c r="G345" s="87"/>
      <c r="H345" s="87"/>
      <c r="I345" s="62"/>
      <c r="J345" s="63" t="str">
        <f t="shared" si="51"/>
        <v/>
      </c>
      <c r="K345" s="64" t="str">
        <f t="shared" si="52"/>
        <v/>
      </c>
      <c r="L345" s="65"/>
      <c r="M345" s="66"/>
      <c r="N345" s="67"/>
      <c r="O345" s="68" t="str">
        <f t="shared" si="48"/>
        <v/>
      </c>
      <c r="P345" s="69" t="str">
        <f t="shared" si="53"/>
        <v/>
      </c>
      <c r="Q345" s="69" t="str">
        <f t="shared" si="54"/>
        <v/>
      </c>
      <c r="R345" s="70" t="str">
        <f t="shared" si="55"/>
        <v/>
      </c>
      <c r="S345" s="71" t="b">
        <f t="shared" si="49"/>
        <v>0</v>
      </c>
      <c r="T345" s="72" t="b">
        <f t="shared" si="50"/>
        <v>0</v>
      </c>
      <c r="U345" s="72"/>
      <c r="V345" s="72"/>
      <c r="W345" s="72" t="b">
        <f t="shared" si="47"/>
        <v>0</v>
      </c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</row>
    <row r="346" spans="3:35" s="73" customFormat="1" ht="13.2" x14ac:dyDescent="0.25">
      <c r="C346" s="57"/>
      <c r="D346" s="58"/>
      <c r="E346" s="83"/>
      <c r="F346" s="87"/>
      <c r="G346" s="87"/>
      <c r="H346" s="87"/>
      <c r="I346" s="62"/>
      <c r="J346" s="63" t="str">
        <f t="shared" si="51"/>
        <v/>
      </c>
      <c r="K346" s="64" t="str">
        <f t="shared" si="52"/>
        <v/>
      </c>
      <c r="L346" s="65"/>
      <c r="M346" s="66"/>
      <c r="N346" s="67"/>
      <c r="O346" s="68" t="str">
        <f t="shared" si="48"/>
        <v/>
      </c>
      <c r="P346" s="69" t="str">
        <f t="shared" si="53"/>
        <v/>
      </c>
      <c r="Q346" s="69" t="str">
        <f t="shared" si="54"/>
        <v/>
      </c>
      <c r="R346" s="70" t="str">
        <f t="shared" si="55"/>
        <v/>
      </c>
      <c r="S346" s="71" t="b">
        <f t="shared" si="49"/>
        <v>0</v>
      </c>
      <c r="T346" s="72" t="b">
        <f t="shared" si="50"/>
        <v>0</v>
      </c>
      <c r="U346" s="72"/>
      <c r="V346" s="72"/>
      <c r="W346" s="72" t="b">
        <f t="shared" si="47"/>
        <v>0</v>
      </c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</row>
    <row r="347" spans="3:35" s="73" customFormat="1" ht="13.2" x14ac:dyDescent="0.25">
      <c r="C347" s="57"/>
      <c r="D347" s="58"/>
      <c r="E347" s="83"/>
      <c r="F347" s="87"/>
      <c r="G347" s="87"/>
      <c r="H347" s="87"/>
      <c r="I347" s="62"/>
      <c r="J347" s="63" t="str">
        <f t="shared" si="51"/>
        <v/>
      </c>
      <c r="K347" s="64" t="str">
        <f t="shared" si="52"/>
        <v/>
      </c>
      <c r="L347" s="65"/>
      <c r="M347" s="66"/>
      <c r="N347" s="67"/>
      <c r="O347" s="68" t="str">
        <f t="shared" si="48"/>
        <v/>
      </c>
      <c r="P347" s="69" t="str">
        <f t="shared" si="53"/>
        <v/>
      </c>
      <c r="Q347" s="69" t="str">
        <f t="shared" si="54"/>
        <v/>
      </c>
      <c r="R347" s="70" t="str">
        <f t="shared" si="55"/>
        <v/>
      </c>
      <c r="S347" s="71" t="b">
        <f t="shared" si="49"/>
        <v>0</v>
      </c>
      <c r="T347" s="72" t="b">
        <f t="shared" si="50"/>
        <v>0</v>
      </c>
      <c r="U347" s="72"/>
      <c r="V347" s="72"/>
      <c r="W347" s="72" t="b">
        <f t="shared" si="47"/>
        <v>0</v>
      </c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</row>
    <row r="348" spans="3:35" s="73" customFormat="1" ht="13.2" x14ac:dyDescent="0.25">
      <c r="C348" s="57"/>
      <c r="D348" s="58"/>
      <c r="E348" s="83"/>
      <c r="F348" s="87"/>
      <c r="G348" s="87"/>
      <c r="H348" s="87"/>
      <c r="I348" s="62"/>
      <c r="J348" s="63" t="str">
        <f t="shared" si="51"/>
        <v/>
      </c>
      <c r="K348" s="64" t="str">
        <f t="shared" si="52"/>
        <v/>
      </c>
      <c r="L348" s="65"/>
      <c r="M348" s="66"/>
      <c r="N348" s="67"/>
      <c r="O348" s="68" t="str">
        <f t="shared" si="48"/>
        <v/>
      </c>
      <c r="P348" s="69" t="str">
        <f t="shared" si="53"/>
        <v/>
      </c>
      <c r="Q348" s="69" t="str">
        <f t="shared" si="54"/>
        <v/>
      </c>
      <c r="R348" s="70" t="str">
        <f t="shared" si="55"/>
        <v/>
      </c>
      <c r="S348" s="71" t="b">
        <f t="shared" si="49"/>
        <v>0</v>
      </c>
      <c r="T348" s="72" t="b">
        <f t="shared" si="50"/>
        <v>0</v>
      </c>
      <c r="U348" s="72"/>
      <c r="V348" s="72"/>
      <c r="W348" s="72" t="b">
        <f t="shared" si="47"/>
        <v>0</v>
      </c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</row>
    <row r="349" spans="3:35" s="73" customFormat="1" ht="13.2" x14ac:dyDescent="0.25">
      <c r="C349" s="57"/>
      <c r="D349" s="58"/>
      <c r="E349" s="83"/>
      <c r="F349" s="87"/>
      <c r="G349" s="87"/>
      <c r="H349" s="87"/>
      <c r="I349" s="62"/>
      <c r="J349" s="63" t="str">
        <f t="shared" si="51"/>
        <v/>
      </c>
      <c r="K349" s="64" t="str">
        <f t="shared" si="52"/>
        <v/>
      </c>
      <c r="L349" s="65"/>
      <c r="M349" s="66"/>
      <c r="N349" s="67"/>
      <c r="O349" s="68" t="str">
        <f t="shared" si="48"/>
        <v/>
      </c>
      <c r="P349" s="69" t="str">
        <f t="shared" si="53"/>
        <v/>
      </c>
      <c r="Q349" s="69" t="str">
        <f t="shared" si="54"/>
        <v/>
      </c>
      <c r="R349" s="70" t="str">
        <f t="shared" si="55"/>
        <v/>
      </c>
      <c r="S349" s="71" t="b">
        <f t="shared" si="49"/>
        <v>0</v>
      </c>
      <c r="T349" s="72" t="b">
        <f t="shared" si="50"/>
        <v>0</v>
      </c>
      <c r="U349" s="72"/>
      <c r="V349" s="72"/>
      <c r="W349" s="72" t="b">
        <f t="shared" si="47"/>
        <v>0</v>
      </c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</row>
    <row r="350" spans="3:35" s="73" customFormat="1" ht="13.2" x14ac:dyDescent="0.25">
      <c r="C350" s="57"/>
      <c r="D350" s="114"/>
      <c r="E350" s="60"/>
      <c r="F350" s="60"/>
      <c r="G350" s="87"/>
      <c r="H350" s="87"/>
      <c r="I350" s="62"/>
      <c r="J350" s="63" t="str">
        <f t="shared" si="51"/>
        <v/>
      </c>
      <c r="K350" s="64" t="str">
        <f t="shared" si="52"/>
        <v/>
      </c>
      <c r="L350" s="65"/>
      <c r="M350" s="66"/>
      <c r="N350" s="67"/>
      <c r="O350" s="68" t="str">
        <f t="shared" si="48"/>
        <v/>
      </c>
      <c r="P350" s="69" t="str">
        <f t="shared" si="53"/>
        <v/>
      </c>
      <c r="Q350" s="69" t="str">
        <f t="shared" si="54"/>
        <v/>
      </c>
      <c r="R350" s="70" t="str">
        <f t="shared" si="55"/>
        <v/>
      </c>
      <c r="S350" s="71" t="b">
        <f t="shared" si="49"/>
        <v>0</v>
      </c>
      <c r="T350" s="72" t="b">
        <f t="shared" si="50"/>
        <v>0</v>
      </c>
      <c r="U350" s="72"/>
      <c r="V350" s="72"/>
      <c r="W350" s="72" t="b">
        <f t="shared" si="47"/>
        <v>0</v>
      </c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</row>
    <row r="351" spans="3:35" s="73" customFormat="1" ht="13.2" x14ac:dyDescent="0.25">
      <c r="C351" s="57"/>
      <c r="D351" s="58"/>
      <c r="E351" s="83"/>
      <c r="F351" s="87"/>
      <c r="G351" s="87"/>
      <c r="H351" s="87"/>
      <c r="I351" s="62"/>
      <c r="J351" s="63" t="str">
        <f t="shared" si="51"/>
        <v/>
      </c>
      <c r="K351" s="64" t="str">
        <f t="shared" si="52"/>
        <v/>
      </c>
      <c r="L351" s="65"/>
      <c r="M351" s="66"/>
      <c r="N351" s="67"/>
      <c r="O351" s="68" t="str">
        <f t="shared" si="48"/>
        <v/>
      </c>
      <c r="P351" s="69" t="str">
        <f t="shared" si="53"/>
        <v/>
      </c>
      <c r="Q351" s="69" t="str">
        <f t="shared" si="54"/>
        <v/>
      </c>
      <c r="R351" s="70" t="str">
        <f t="shared" si="55"/>
        <v/>
      </c>
      <c r="S351" s="71" t="b">
        <f t="shared" si="49"/>
        <v>0</v>
      </c>
      <c r="T351" s="72" t="b">
        <f t="shared" si="50"/>
        <v>0</v>
      </c>
      <c r="U351" s="72"/>
      <c r="V351" s="72"/>
      <c r="W351" s="72" t="b">
        <f t="shared" si="47"/>
        <v>0</v>
      </c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</row>
    <row r="352" spans="3:35" s="73" customFormat="1" ht="13.2" x14ac:dyDescent="0.25">
      <c r="C352" s="57"/>
      <c r="D352" s="58"/>
      <c r="E352" s="83"/>
      <c r="F352" s="87"/>
      <c r="G352" s="87"/>
      <c r="H352" s="87"/>
      <c r="I352" s="62"/>
      <c r="J352" s="63" t="str">
        <f t="shared" si="51"/>
        <v/>
      </c>
      <c r="K352" s="64" t="str">
        <f t="shared" si="52"/>
        <v/>
      </c>
      <c r="L352" s="65"/>
      <c r="M352" s="66"/>
      <c r="N352" s="67"/>
      <c r="O352" s="68" t="str">
        <f t="shared" si="48"/>
        <v/>
      </c>
      <c r="P352" s="69" t="str">
        <f t="shared" si="53"/>
        <v/>
      </c>
      <c r="Q352" s="69" t="str">
        <f t="shared" si="54"/>
        <v/>
      </c>
      <c r="R352" s="70" t="str">
        <f t="shared" si="55"/>
        <v/>
      </c>
      <c r="S352" s="71" t="b">
        <f t="shared" si="49"/>
        <v>0</v>
      </c>
      <c r="T352" s="72" t="b">
        <f t="shared" si="50"/>
        <v>0</v>
      </c>
      <c r="U352" s="72"/>
      <c r="V352" s="72"/>
      <c r="W352" s="72" t="b">
        <f t="shared" si="47"/>
        <v>0</v>
      </c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</row>
    <row r="353" spans="3:35" s="73" customFormat="1" ht="13.2" x14ac:dyDescent="0.25">
      <c r="C353" s="57"/>
      <c r="D353" s="58"/>
      <c r="E353" s="83"/>
      <c r="F353" s="87"/>
      <c r="G353" s="87"/>
      <c r="H353" s="87"/>
      <c r="I353" s="62"/>
      <c r="J353" s="63" t="str">
        <f t="shared" si="51"/>
        <v/>
      </c>
      <c r="K353" s="64" t="str">
        <f t="shared" si="52"/>
        <v/>
      </c>
      <c r="L353" s="65"/>
      <c r="M353" s="66"/>
      <c r="N353" s="67"/>
      <c r="O353" s="68" t="str">
        <f t="shared" si="48"/>
        <v/>
      </c>
      <c r="P353" s="69" t="str">
        <f t="shared" si="53"/>
        <v/>
      </c>
      <c r="Q353" s="69" t="str">
        <f t="shared" si="54"/>
        <v/>
      </c>
      <c r="R353" s="70" t="str">
        <f t="shared" si="55"/>
        <v/>
      </c>
      <c r="S353" s="71" t="b">
        <f t="shared" si="49"/>
        <v>0</v>
      </c>
      <c r="T353" s="72" t="b">
        <f t="shared" si="50"/>
        <v>0</v>
      </c>
      <c r="U353" s="72"/>
      <c r="V353" s="72"/>
      <c r="W353" s="72" t="b">
        <f t="shared" si="47"/>
        <v>0</v>
      </c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</row>
    <row r="354" spans="3:35" s="73" customFormat="1" ht="13.2" x14ac:dyDescent="0.25">
      <c r="C354" s="57"/>
      <c r="D354" s="58"/>
      <c r="E354" s="83"/>
      <c r="F354" s="87"/>
      <c r="G354" s="87"/>
      <c r="H354" s="87"/>
      <c r="I354" s="62"/>
      <c r="J354" s="63" t="str">
        <f t="shared" si="51"/>
        <v/>
      </c>
      <c r="K354" s="64" t="str">
        <f t="shared" si="52"/>
        <v/>
      </c>
      <c r="L354" s="65"/>
      <c r="M354" s="66"/>
      <c r="N354" s="67"/>
      <c r="O354" s="68" t="str">
        <f t="shared" si="48"/>
        <v/>
      </c>
      <c r="P354" s="69" t="str">
        <f t="shared" si="53"/>
        <v/>
      </c>
      <c r="Q354" s="69" t="str">
        <f t="shared" si="54"/>
        <v/>
      </c>
      <c r="R354" s="70" t="str">
        <f t="shared" si="55"/>
        <v/>
      </c>
      <c r="S354" s="71" t="b">
        <f t="shared" si="49"/>
        <v>0</v>
      </c>
      <c r="T354" s="72" t="b">
        <f t="shared" si="50"/>
        <v>0</v>
      </c>
      <c r="U354" s="72"/>
      <c r="V354" s="72"/>
      <c r="W354" s="72" t="b">
        <f t="shared" si="47"/>
        <v>0</v>
      </c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</row>
    <row r="355" spans="3:35" s="73" customFormat="1" ht="13.2" x14ac:dyDescent="0.25">
      <c r="C355" s="57"/>
      <c r="D355" s="58"/>
      <c r="E355" s="83"/>
      <c r="F355" s="87"/>
      <c r="G355" s="87"/>
      <c r="H355" s="87"/>
      <c r="I355" s="62"/>
      <c r="J355" s="63" t="str">
        <f t="shared" si="51"/>
        <v/>
      </c>
      <c r="K355" s="64" t="str">
        <f t="shared" si="52"/>
        <v/>
      </c>
      <c r="L355" s="65"/>
      <c r="M355" s="66"/>
      <c r="N355" s="67"/>
      <c r="O355" s="68" t="str">
        <f t="shared" si="48"/>
        <v/>
      </c>
      <c r="P355" s="69" t="str">
        <f t="shared" si="53"/>
        <v/>
      </c>
      <c r="Q355" s="69" t="str">
        <f t="shared" si="54"/>
        <v/>
      </c>
      <c r="R355" s="70" t="str">
        <f t="shared" si="55"/>
        <v/>
      </c>
      <c r="S355" s="71" t="b">
        <f t="shared" si="49"/>
        <v>0</v>
      </c>
      <c r="T355" s="72" t="b">
        <f t="shared" si="50"/>
        <v>0</v>
      </c>
      <c r="U355" s="72"/>
      <c r="V355" s="72"/>
      <c r="W355" s="72" t="b">
        <f t="shared" si="47"/>
        <v>0</v>
      </c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</row>
    <row r="356" spans="3:35" s="73" customFormat="1" ht="13.2" x14ac:dyDescent="0.25">
      <c r="C356" s="57"/>
      <c r="D356" s="58"/>
      <c r="E356" s="83"/>
      <c r="F356" s="87"/>
      <c r="G356" s="87"/>
      <c r="H356" s="87"/>
      <c r="I356" s="62"/>
      <c r="J356" s="63" t="str">
        <f t="shared" si="51"/>
        <v/>
      </c>
      <c r="K356" s="64" t="str">
        <f t="shared" si="52"/>
        <v/>
      </c>
      <c r="L356" s="65"/>
      <c r="M356" s="66"/>
      <c r="N356" s="67"/>
      <c r="O356" s="68" t="str">
        <f t="shared" si="48"/>
        <v/>
      </c>
      <c r="P356" s="69" t="str">
        <f t="shared" si="53"/>
        <v/>
      </c>
      <c r="Q356" s="69" t="str">
        <f t="shared" si="54"/>
        <v/>
      </c>
      <c r="R356" s="70" t="str">
        <f t="shared" si="55"/>
        <v/>
      </c>
      <c r="S356" s="71" t="b">
        <f t="shared" si="49"/>
        <v>0</v>
      </c>
      <c r="T356" s="72" t="b">
        <f t="shared" si="50"/>
        <v>0</v>
      </c>
      <c r="U356" s="72"/>
      <c r="V356" s="72"/>
      <c r="W356" s="72" t="b">
        <f t="shared" si="47"/>
        <v>0</v>
      </c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</row>
    <row r="357" spans="3:35" s="73" customFormat="1" ht="13.2" x14ac:dyDescent="0.25">
      <c r="C357" s="57"/>
      <c r="D357" s="58"/>
      <c r="E357" s="83"/>
      <c r="F357" s="87"/>
      <c r="G357" s="87"/>
      <c r="H357" s="87"/>
      <c r="I357" s="62"/>
      <c r="J357" s="63" t="str">
        <f t="shared" si="51"/>
        <v/>
      </c>
      <c r="K357" s="64" t="str">
        <f t="shared" si="52"/>
        <v/>
      </c>
      <c r="L357" s="65"/>
      <c r="M357" s="66"/>
      <c r="N357" s="67"/>
      <c r="O357" s="68" t="str">
        <f t="shared" si="48"/>
        <v/>
      </c>
      <c r="P357" s="69" t="str">
        <f t="shared" si="53"/>
        <v/>
      </c>
      <c r="Q357" s="69" t="str">
        <f t="shared" si="54"/>
        <v/>
      </c>
      <c r="R357" s="70" t="str">
        <f t="shared" si="55"/>
        <v/>
      </c>
      <c r="S357" s="71" t="b">
        <f t="shared" si="49"/>
        <v>0</v>
      </c>
      <c r="T357" s="72" t="b">
        <f t="shared" si="50"/>
        <v>0</v>
      </c>
      <c r="U357" s="72"/>
      <c r="V357" s="72"/>
      <c r="W357" s="72" t="b">
        <f t="shared" si="47"/>
        <v>0</v>
      </c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</row>
    <row r="358" spans="3:35" s="73" customFormat="1" ht="13.2" x14ac:dyDescent="0.25">
      <c r="C358" s="57"/>
      <c r="D358" s="58"/>
      <c r="E358" s="83"/>
      <c r="F358" s="87"/>
      <c r="G358" s="87"/>
      <c r="H358" s="87"/>
      <c r="I358" s="62"/>
      <c r="J358" s="63" t="str">
        <f t="shared" si="51"/>
        <v/>
      </c>
      <c r="K358" s="64" t="str">
        <f t="shared" si="52"/>
        <v/>
      </c>
      <c r="L358" s="65"/>
      <c r="M358" s="66"/>
      <c r="N358" s="67"/>
      <c r="O358" s="68" t="str">
        <f t="shared" si="48"/>
        <v/>
      </c>
      <c r="P358" s="69" t="str">
        <f t="shared" si="53"/>
        <v/>
      </c>
      <c r="Q358" s="69" t="str">
        <f t="shared" si="54"/>
        <v/>
      </c>
      <c r="R358" s="70" t="str">
        <f t="shared" si="55"/>
        <v/>
      </c>
      <c r="S358" s="71" t="b">
        <f t="shared" si="49"/>
        <v>0</v>
      </c>
      <c r="T358" s="72" t="b">
        <f t="shared" si="50"/>
        <v>0</v>
      </c>
      <c r="U358" s="72"/>
      <c r="V358" s="72"/>
      <c r="W358" s="72" t="b">
        <f t="shared" si="47"/>
        <v>0</v>
      </c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</row>
    <row r="359" spans="3:35" s="73" customFormat="1" ht="13.2" x14ac:dyDescent="0.25">
      <c r="C359" s="57"/>
      <c r="D359" s="58"/>
      <c r="E359" s="83"/>
      <c r="F359" s="87"/>
      <c r="G359" s="87"/>
      <c r="H359" s="87"/>
      <c r="I359" s="62"/>
      <c r="J359" s="63" t="str">
        <f t="shared" si="51"/>
        <v/>
      </c>
      <c r="K359" s="64" t="str">
        <f t="shared" si="52"/>
        <v/>
      </c>
      <c r="L359" s="65"/>
      <c r="M359" s="66"/>
      <c r="N359" s="67"/>
      <c r="O359" s="68" t="str">
        <f t="shared" si="48"/>
        <v/>
      </c>
      <c r="P359" s="69" t="str">
        <f t="shared" si="53"/>
        <v/>
      </c>
      <c r="Q359" s="69" t="str">
        <f t="shared" si="54"/>
        <v/>
      </c>
      <c r="R359" s="70" t="str">
        <f t="shared" si="55"/>
        <v/>
      </c>
      <c r="S359" s="71" t="b">
        <f t="shared" si="49"/>
        <v>0</v>
      </c>
      <c r="T359" s="72" t="b">
        <f t="shared" si="50"/>
        <v>0</v>
      </c>
      <c r="U359" s="72"/>
      <c r="V359" s="72"/>
      <c r="W359" s="72" t="b">
        <f t="shared" si="47"/>
        <v>0</v>
      </c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</row>
    <row r="360" spans="3:35" s="73" customFormat="1" ht="13.2" x14ac:dyDescent="0.25">
      <c r="C360" s="57"/>
      <c r="D360" s="58"/>
      <c r="E360" s="83"/>
      <c r="F360" s="87"/>
      <c r="G360" s="87"/>
      <c r="H360" s="87"/>
      <c r="I360" s="62"/>
      <c r="J360" s="63" t="str">
        <f t="shared" si="51"/>
        <v/>
      </c>
      <c r="K360" s="64" t="str">
        <f t="shared" si="52"/>
        <v/>
      </c>
      <c r="L360" s="65"/>
      <c r="M360" s="66"/>
      <c r="N360" s="67"/>
      <c r="O360" s="68" t="str">
        <f t="shared" si="48"/>
        <v/>
      </c>
      <c r="P360" s="69" t="str">
        <f t="shared" si="53"/>
        <v/>
      </c>
      <c r="Q360" s="69" t="str">
        <f t="shared" si="54"/>
        <v/>
      </c>
      <c r="R360" s="70" t="str">
        <f t="shared" si="55"/>
        <v/>
      </c>
      <c r="S360" s="71" t="b">
        <f t="shared" si="49"/>
        <v>0</v>
      </c>
      <c r="T360" s="72" t="b">
        <f t="shared" si="50"/>
        <v>0</v>
      </c>
      <c r="U360" s="72"/>
      <c r="V360" s="72"/>
      <c r="W360" s="72" t="b">
        <f t="shared" si="47"/>
        <v>0</v>
      </c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</row>
    <row r="361" spans="3:35" s="73" customFormat="1" ht="13.2" x14ac:dyDescent="0.25">
      <c r="C361" s="57"/>
      <c r="D361" s="58"/>
      <c r="E361" s="83"/>
      <c r="F361" s="87"/>
      <c r="G361" s="87"/>
      <c r="H361" s="87"/>
      <c r="I361" s="62"/>
      <c r="J361" s="63" t="str">
        <f t="shared" si="51"/>
        <v/>
      </c>
      <c r="K361" s="64" t="str">
        <f t="shared" si="52"/>
        <v/>
      </c>
      <c r="L361" s="65"/>
      <c r="M361" s="66"/>
      <c r="N361" s="67"/>
      <c r="O361" s="68" t="str">
        <f t="shared" si="48"/>
        <v/>
      </c>
      <c r="P361" s="69" t="str">
        <f t="shared" si="53"/>
        <v/>
      </c>
      <c r="Q361" s="69" t="str">
        <f t="shared" si="54"/>
        <v/>
      </c>
      <c r="R361" s="70" t="str">
        <f t="shared" si="55"/>
        <v/>
      </c>
      <c r="S361" s="71" t="b">
        <f t="shared" si="49"/>
        <v>0</v>
      </c>
      <c r="T361" s="72" t="b">
        <f t="shared" si="50"/>
        <v>0</v>
      </c>
      <c r="U361" s="72"/>
      <c r="V361" s="72"/>
      <c r="W361" s="72" t="b">
        <f t="shared" si="47"/>
        <v>0</v>
      </c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</row>
    <row r="362" spans="3:35" s="73" customFormat="1" ht="13.2" x14ac:dyDescent="0.25">
      <c r="C362" s="57"/>
      <c r="D362" s="58"/>
      <c r="E362" s="83"/>
      <c r="F362" s="87"/>
      <c r="G362" s="87"/>
      <c r="H362" s="87"/>
      <c r="I362" s="62"/>
      <c r="J362" s="63" t="str">
        <f t="shared" si="51"/>
        <v/>
      </c>
      <c r="K362" s="64" t="str">
        <f t="shared" si="52"/>
        <v/>
      </c>
      <c r="L362" s="65"/>
      <c r="M362" s="66"/>
      <c r="N362" s="67"/>
      <c r="O362" s="68" t="str">
        <f t="shared" si="48"/>
        <v/>
      </c>
      <c r="P362" s="69" t="str">
        <f t="shared" si="53"/>
        <v/>
      </c>
      <c r="Q362" s="69" t="str">
        <f t="shared" si="54"/>
        <v/>
      </c>
      <c r="R362" s="70" t="str">
        <f t="shared" si="55"/>
        <v/>
      </c>
      <c r="S362" s="71" t="b">
        <f t="shared" si="49"/>
        <v>0</v>
      </c>
      <c r="T362" s="72" t="b">
        <f t="shared" si="50"/>
        <v>0</v>
      </c>
      <c r="U362" s="72"/>
      <c r="V362" s="72"/>
      <c r="W362" s="72" t="b">
        <f t="shared" si="47"/>
        <v>0</v>
      </c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</row>
    <row r="363" spans="3:35" s="73" customFormat="1" ht="13.2" x14ac:dyDescent="0.25">
      <c r="C363" s="57"/>
      <c r="D363" s="58"/>
      <c r="E363" s="83"/>
      <c r="F363" s="87"/>
      <c r="G363" s="87"/>
      <c r="H363" s="87"/>
      <c r="I363" s="62"/>
      <c r="J363" s="63" t="str">
        <f t="shared" si="51"/>
        <v/>
      </c>
      <c r="K363" s="64" t="str">
        <f t="shared" si="52"/>
        <v/>
      </c>
      <c r="L363" s="65"/>
      <c r="M363" s="66"/>
      <c r="N363" s="67"/>
      <c r="O363" s="68" t="str">
        <f t="shared" si="48"/>
        <v/>
      </c>
      <c r="P363" s="69" t="str">
        <f t="shared" si="53"/>
        <v/>
      </c>
      <c r="Q363" s="69" t="str">
        <f t="shared" si="54"/>
        <v/>
      </c>
      <c r="R363" s="70" t="str">
        <f t="shared" si="55"/>
        <v/>
      </c>
      <c r="S363" s="71" t="b">
        <f t="shared" si="49"/>
        <v>0</v>
      </c>
      <c r="T363" s="72" t="b">
        <f t="shared" si="50"/>
        <v>0</v>
      </c>
      <c r="U363" s="72"/>
      <c r="V363" s="72"/>
      <c r="W363" s="72" t="b">
        <f t="shared" si="47"/>
        <v>0</v>
      </c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</row>
    <row r="364" spans="3:35" s="73" customFormat="1" ht="13.2" x14ac:dyDescent="0.25">
      <c r="C364" s="57"/>
      <c r="D364" s="58"/>
      <c r="E364" s="83"/>
      <c r="F364" s="87"/>
      <c r="G364" s="87"/>
      <c r="H364" s="87"/>
      <c r="I364" s="62"/>
      <c r="J364" s="63" t="str">
        <f t="shared" si="51"/>
        <v/>
      </c>
      <c r="K364" s="64" t="str">
        <f t="shared" si="52"/>
        <v/>
      </c>
      <c r="L364" s="65"/>
      <c r="M364" s="66"/>
      <c r="N364" s="67"/>
      <c r="O364" s="68" t="str">
        <f t="shared" si="48"/>
        <v/>
      </c>
      <c r="P364" s="69" t="str">
        <f t="shared" si="53"/>
        <v/>
      </c>
      <c r="Q364" s="69" t="str">
        <f t="shared" si="54"/>
        <v/>
      </c>
      <c r="R364" s="70" t="str">
        <f t="shared" si="55"/>
        <v/>
      </c>
      <c r="S364" s="71" t="b">
        <f t="shared" si="49"/>
        <v>0</v>
      </c>
      <c r="T364" s="72" t="b">
        <f t="shared" si="50"/>
        <v>0</v>
      </c>
      <c r="U364" s="72"/>
      <c r="V364" s="72"/>
      <c r="W364" s="72" t="b">
        <f t="shared" si="47"/>
        <v>0</v>
      </c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</row>
    <row r="365" spans="3:35" s="73" customFormat="1" ht="13.2" x14ac:dyDescent="0.25">
      <c r="C365" s="57"/>
      <c r="D365" s="58"/>
      <c r="E365" s="83"/>
      <c r="F365" s="87"/>
      <c r="G365" s="87"/>
      <c r="H365" s="87"/>
      <c r="I365" s="62"/>
      <c r="J365" s="63" t="str">
        <f t="shared" si="51"/>
        <v/>
      </c>
      <c r="K365" s="64" t="str">
        <f t="shared" si="52"/>
        <v/>
      </c>
      <c r="L365" s="65"/>
      <c r="M365" s="66"/>
      <c r="N365" s="67"/>
      <c r="O365" s="68" t="str">
        <f t="shared" si="48"/>
        <v/>
      </c>
      <c r="P365" s="69" t="str">
        <f t="shared" si="53"/>
        <v/>
      </c>
      <c r="Q365" s="69" t="str">
        <f t="shared" si="54"/>
        <v/>
      </c>
      <c r="R365" s="70" t="str">
        <f t="shared" si="55"/>
        <v/>
      </c>
      <c r="S365" s="71" t="b">
        <f t="shared" si="49"/>
        <v>0</v>
      </c>
      <c r="T365" s="72" t="b">
        <f t="shared" si="50"/>
        <v>0</v>
      </c>
      <c r="U365" s="72"/>
      <c r="V365" s="72"/>
      <c r="W365" s="72" t="b">
        <f t="shared" si="47"/>
        <v>0</v>
      </c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</row>
    <row r="366" spans="3:35" s="73" customFormat="1" ht="13.2" x14ac:dyDescent="0.25">
      <c r="C366" s="57"/>
      <c r="D366" s="58"/>
      <c r="E366" s="83"/>
      <c r="F366" s="87"/>
      <c r="G366" s="87"/>
      <c r="H366" s="87"/>
      <c r="I366" s="62"/>
      <c r="J366" s="63" t="str">
        <f t="shared" si="51"/>
        <v/>
      </c>
      <c r="K366" s="64" t="str">
        <f t="shared" si="52"/>
        <v/>
      </c>
      <c r="L366" s="65"/>
      <c r="M366" s="66"/>
      <c r="N366" s="67"/>
      <c r="O366" s="68" t="str">
        <f t="shared" si="48"/>
        <v/>
      </c>
      <c r="P366" s="69" t="str">
        <f t="shared" si="53"/>
        <v/>
      </c>
      <c r="Q366" s="69" t="str">
        <f t="shared" si="54"/>
        <v/>
      </c>
      <c r="R366" s="70" t="str">
        <f t="shared" si="55"/>
        <v/>
      </c>
      <c r="S366" s="71" t="b">
        <f t="shared" si="49"/>
        <v>0</v>
      </c>
      <c r="T366" s="72" t="b">
        <f t="shared" si="50"/>
        <v>0</v>
      </c>
      <c r="U366" s="72"/>
      <c r="V366" s="72"/>
      <c r="W366" s="72" t="b">
        <f t="shared" si="47"/>
        <v>0</v>
      </c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</row>
    <row r="367" spans="3:35" s="73" customFormat="1" ht="13.2" x14ac:dyDescent="0.25">
      <c r="C367" s="57"/>
      <c r="D367" s="58"/>
      <c r="E367" s="83"/>
      <c r="F367" s="87"/>
      <c r="G367" s="87"/>
      <c r="H367" s="87"/>
      <c r="I367" s="62"/>
      <c r="J367" s="63" t="str">
        <f t="shared" si="51"/>
        <v/>
      </c>
      <c r="K367" s="64" t="str">
        <f t="shared" si="52"/>
        <v/>
      </c>
      <c r="L367" s="65"/>
      <c r="M367" s="66"/>
      <c r="N367" s="67"/>
      <c r="O367" s="68" t="str">
        <f t="shared" si="48"/>
        <v/>
      </c>
      <c r="P367" s="69" t="str">
        <f t="shared" si="53"/>
        <v/>
      </c>
      <c r="Q367" s="69" t="str">
        <f t="shared" si="54"/>
        <v/>
      </c>
      <c r="R367" s="70" t="str">
        <f t="shared" si="55"/>
        <v/>
      </c>
      <c r="S367" s="71" t="b">
        <f t="shared" si="49"/>
        <v>0</v>
      </c>
      <c r="T367" s="72" t="b">
        <f t="shared" si="50"/>
        <v>0</v>
      </c>
      <c r="U367" s="72"/>
      <c r="V367" s="72"/>
      <c r="W367" s="72" t="b">
        <f t="shared" si="47"/>
        <v>0</v>
      </c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</row>
    <row r="368" spans="3:35" s="73" customFormat="1" ht="13.2" x14ac:dyDescent="0.25">
      <c r="C368" s="57"/>
      <c r="D368" s="58"/>
      <c r="E368" s="83"/>
      <c r="F368" s="87"/>
      <c r="G368" s="87"/>
      <c r="H368" s="87"/>
      <c r="I368" s="62"/>
      <c r="J368" s="63" t="str">
        <f t="shared" si="51"/>
        <v/>
      </c>
      <c r="K368" s="64" t="str">
        <f t="shared" si="52"/>
        <v/>
      </c>
      <c r="L368" s="65"/>
      <c r="M368" s="66"/>
      <c r="N368" s="67"/>
      <c r="O368" s="68" t="str">
        <f t="shared" si="48"/>
        <v/>
      </c>
      <c r="P368" s="69" t="str">
        <f t="shared" si="53"/>
        <v/>
      </c>
      <c r="Q368" s="69" t="str">
        <f t="shared" si="54"/>
        <v/>
      </c>
      <c r="R368" s="70" t="str">
        <f t="shared" si="55"/>
        <v/>
      </c>
      <c r="S368" s="71" t="b">
        <f t="shared" si="49"/>
        <v>0</v>
      </c>
      <c r="T368" s="72" t="b">
        <f t="shared" si="50"/>
        <v>0</v>
      </c>
      <c r="U368" s="72"/>
      <c r="V368" s="72"/>
      <c r="W368" s="72" t="b">
        <f t="shared" si="47"/>
        <v>0</v>
      </c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</row>
    <row r="369" spans="3:35" s="73" customFormat="1" ht="13.2" x14ac:dyDescent="0.25">
      <c r="C369" s="57"/>
      <c r="D369" s="58"/>
      <c r="E369" s="83"/>
      <c r="F369" s="87"/>
      <c r="G369" s="87"/>
      <c r="H369" s="87"/>
      <c r="I369" s="62"/>
      <c r="J369" s="63" t="str">
        <f t="shared" si="51"/>
        <v/>
      </c>
      <c r="K369" s="64" t="str">
        <f t="shared" si="52"/>
        <v/>
      </c>
      <c r="L369" s="65"/>
      <c r="M369" s="66"/>
      <c r="N369" s="67"/>
      <c r="O369" s="68" t="str">
        <f t="shared" si="48"/>
        <v/>
      </c>
      <c r="P369" s="69" t="str">
        <f t="shared" si="53"/>
        <v/>
      </c>
      <c r="Q369" s="69" t="str">
        <f t="shared" si="54"/>
        <v/>
      </c>
      <c r="R369" s="70" t="str">
        <f t="shared" si="55"/>
        <v/>
      </c>
      <c r="S369" s="71" t="b">
        <f t="shared" si="49"/>
        <v>0</v>
      </c>
      <c r="T369" s="72" t="b">
        <f t="shared" si="50"/>
        <v>0</v>
      </c>
      <c r="U369" s="72"/>
      <c r="V369" s="72"/>
      <c r="W369" s="72" t="b">
        <f t="shared" si="47"/>
        <v>0</v>
      </c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</row>
    <row r="370" spans="3:35" s="73" customFormat="1" ht="13.2" x14ac:dyDescent="0.25">
      <c r="C370" s="57"/>
      <c r="D370" s="58"/>
      <c r="E370" s="83"/>
      <c r="F370" s="87"/>
      <c r="G370" s="87"/>
      <c r="H370" s="87"/>
      <c r="I370" s="62"/>
      <c r="J370" s="63" t="str">
        <f t="shared" si="51"/>
        <v/>
      </c>
      <c r="K370" s="64" t="str">
        <f t="shared" si="52"/>
        <v/>
      </c>
      <c r="L370" s="65"/>
      <c r="M370" s="66"/>
      <c r="N370" s="67"/>
      <c r="O370" s="68" t="str">
        <f t="shared" si="48"/>
        <v/>
      </c>
      <c r="P370" s="69" t="str">
        <f t="shared" si="53"/>
        <v/>
      </c>
      <c r="Q370" s="69" t="str">
        <f t="shared" si="54"/>
        <v/>
      </c>
      <c r="R370" s="70" t="str">
        <f t="shared" si="55"/>
        <v/>
      </c>
      <c r="S370" s="71" t="b">
        <f t="shared" si="49"/>
        <v>0</v>
      </c>
      <c r="T370" s="72" t="b">
        <f t="shared" si="50"/>
        <v>0</v>
      </c>
      <c r="U370" s="72"/>
      <c r="V370" s="72"/>
      <c r="W370" s="72" t="b">
        <f t="shared" si="47"/>
        <v>0</v>
      </c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</row>
    <row r="371" spans="3:35" s="73" customFormat="1" ht="13.2" x14ac:dyDescent="0.25">
      <c r="C371" s="57"/>
      <c r="D371" s="58"/>
      <c r="E371" s="83"/>
      <c r="F371" s="87"/>
      <c r="G371" s="87"/>
      <c r="H371" s="87"/>
      <c r="I371" s="62"/>
      <c r="J371" s="63" t="str">
        <f t="shared" si="51"/>
        <v/>
      </c>
      <c r="K371" s="64" t="str">
        <f t="shared" si="52"/>
        <v/>
      </c>
      <c r="L371" s="65"/>
      <c r="M371" s="66"/>
      <c r="N371" s="67"/>
      <c r="O371" s="68" t="str">
        <f t="shared" si="48"/>
        <v/>
      </c>
      <c r="P371" s="69" t="str">
        <f t="shared" si="53"/>
        <v/>
      </c>
      <c r="Q371" s="69" t="str">
        <f t="shared" si="54"/>
        <v/>
      </c>
      <c r="R371" s="70" t="str">
        <f t="shared" si="55"/>
        <v/>
      </c>
      <c r="S371" s="71" t="b">
        <f t="shared" si="49"/>
        <v>0</v>
      </c>
      <c r="T371" s="72" t="b">
        <f t="shared" si="50"/>
        <v>0</v>
      </c>
      <c r="U371" s="72"/>
      <c r="V371" s="72"/>
      <c r="W371" s="72" t="b">
        <f t="shared" si="47"/>
        <v>0</v>
      </c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</row>
    <row r="372" spans="3:35" s="73" customFormat="1" ht="13.2" x14ac:dyDescent="0.25">
      <c r="C372" s="57"/>
      <c r="D372" s="58"/>
      <c r="E372" s="83"/>
      <c r="F372" s="87"/>
      <c r="G372" s="87"/>
      <c r="H372" s="87"/>
      <c r="I372" s="62"/>
      <c r="J372" s="63" t="str">
        <f t="shared" si="51"/>
        <v/>
      </c>
      <c r="K372" s="64" t="str">
        <f t="shared" si="52"/>
        <v/>
      </c>
      <c r="L372" s="65"/>
      <c r="M372" s="66"/>
      <c r="N372" s="67"/>
      <c r="O372" s="68" t="str">
        <f t="shared" si="48"/>
        <v/>
      </c>
      <c r="P372" s="69" t="str">
        <f t="shared" si="53"/>
        <v/>
      </c>
      <c r="Q372" s="69" t="str">
        <f t="shared" si="54"/>
        <v/>
      </c>
      <c r="R372" s="70" t="str">
        <f t="shared" si="55"/>
        <v/>
      </c>
      <c r="S372" s="71" t="b">
        <f t="shared" si="49"/>
        <v>0</v>
      </c>
      <c r="T372" s="72" t="b">
        <f t="shared" si="50"/>
        <v>0</v>
      </c>
      <c r="U372" s="72"/>
      <c r="V372" s="72"/>
      <c r="W372" s="72" t="b">
        <f t="shared" si="47"/>
        <v>0</v>
      </c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</row>
    <row r="373" spans="3:35" s="73" customFormat="1" ht="13.2" x14ac:dyDescent="0.25">
      <c r="C373" s="57"/>
      <c r="D373" s="58"/>
      <c r="E373" s="83"/>
      <c r="F373" s="87"/>
      <c r="G373" s="87"/>
      <c r="H373" s="87"/>
      <c r="I373" s="62"/>
      <c r="J373" s="63" t="str">
        <f t="shared" si="51"/>
        <v/>
      </c>
      <c r="K373" s="64" t="str">
        <f t="shared" si="52"/>
        <v/>
      </c>
      <c r="L373" s="65"/>
      <c r="M373" s="66"/>
      <c r="N373" s="67"/>
      <c r="O373" s="68" t="str">
        <f t="shared" si="48"/>
        <v/>
      </c>
      <c r="P373" s="69" t="str">
        <f t="shared" si="53"/>
        <v/>
      </c>
      <c r="Q373" s="69" t="str">
        <f t="shared" si="54"/>
        <v/>
      </c>
      <c r="R373" s="70" t="str">
        <f t="shared" si="55"/>
        <v/>
      </c>
      <c r="S373" s="71" t="b">
        <f t="shared" si="49"/>
        <v>0</v>
      </c>
      <c r="T373" s="72" t="b">
        <f t="shared" si="50"/>
        <v>0</v>
      </c>
      <c r="U373" s="72"/>
      <c r="V373" s="72"/>
      <c r="W373" s="72" t="b">
        <f t="shared" si="47"/>
        <v>0</v>
      </c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</row>
    <row r="374" spans="3:35" s="73" customFormat="1" ht="13.2" x14ac:dyDescent="0.25">
      <c r="C374" s="57"/>
      <c r="D374" s="114"/>
      <c r="E374" s="60"/>
      <c r="F374" s="60"/>
      <c r="G374" s="87"/>
      <c r="H374" s="87"/>
      <c r="I374" s="62"/>
      <c r="J374" s="63" t="str">
        <f t="shared" si="51"/>
        <v/>
      </c>
      <c r="K374" s="64" t="str">
        <f t="shared" si="52"/>
        <v/>
      </c>
      <c r="L374" s="65"/>
      <c r="M374" s="66"/>
      <c r="N374" s="67"/>
      <c r="O374" s="68" t="str">
        <f t="shared" si="48"/>
        <v/>
      </c>
      <c r="P374" s="69" t="str">
        <f t="shared" si="53"/>
        <v/>
      </c>
      <c r="Q374" s="69" t="str">
        <f t="shared" si="54"/>
        <v/>
      </c>
      <c r="R374" s="70" t="str">
        <f t="shared" si="55"/>
        <v/>
      </c>
      <c r="S374" s="71" t="b">
        <f t="shared" si="49"/>
        <v>0</v>
      </c>
      <c r="T374" s="72" t="b">
        <f t="shared" si="50"/>
        <v>0</v>
      </c>
      <c r="U374" s="72"/>
      <c r="V374" s="72"/>
      <c r="W374" s="72" t="b">
        <f t="shared" si="47"/>
        <v>0</v>
      </c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</row>
    <row r="375" spans="3:35" s="73" customFormat="1" ht="13.2" x14ac:dyDescent="0.25">
      <c r="C375" s="57"/>
      <c r="D375" s="58"/>
      <c r="E375" s="83"/>
      <c r="F375" s="87"/>
      <c r="G375" s="87"/>
      <c r="H375" s="87"/>
      <c r="I375" s="62"/>
      <c r="J375" s="63" t="str">
        <f t="shared" si="51"/>
        <v/>
      </c>
      <c r="K375" s="64" t="str">
        <f t="shared" si="52"/>
        <v/>
      </c>
      <c r="L375" s="65"/>
      <c r="M375" s="66"/>
      <c r="N375" s="67"/>
      <c r="O375" s="68" t="str">
        <f t="shared" si="48"/>
        <v/>
      </c>
      <c r="P375" s="69" t="str">
        <f t="shared" si="53"/>
        <v/>
      </c>
      <c r="Q375" s="69" t="str">
        <f t="shared" si="54"/>
        <v/>
      </c>
      <c r="R375" s="70" t="str">
        <f t="shared" si="55"/>
        <v/>
      </c>
      <c r="S375" s="71" t="b">
        <f t="shared" si="49"/>
        <v>0</v>
      </c>
      <c r="T375" s="72" t="b">
        <f t="shared" si="50"/>
        <v>0</v>
      </c>
      <c r="U375" s="72"/>
      <c r="V375" s="72"/>
      <c r="W375" s="72" t="b">
        <f t="shared" ref="W375:W438" si="56">T375</f>
        <v>0</v>
      </c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</row>
    <row r="376" spans="3:35" s="73" customFormat="1" ht="13.2" x14ac:dyDescent="0.25">
      <c r="C376" s="57"/>
      <c r="D376" s="58"/>
      <c r="E376" s="83"/>
      <c r="F376" s="87"/>
      <c r="G376" s="87"/>
      <c r="H376" s="87"/>
      <c r="I376" s="62"/>
      <c r="J376" s="63" t="str">
        <f t="shared" si="51"/>
        <v/>
      </c>
      <c r="K376" s="64" t="str">
        <f t="shared" si="52"/>
        <v/>
      </c>
      <c r="L376" s="65"/>
      <c r="M376" s="66"/>
      <c r="N376" s="67"/>
      <c r="O376" s="68" t="str">
        <f t="shared" si="48"/>
        <v/>
      </c>
      <c r="P376" s="69" t="str">
        <f t="shared" si="53"/>
        <v/>
      </c>
      <c r="Q376" s="69" t="str">
        <f t="shared" si="54"/>
        <v/>
      </c>
      <c r="R376" s="70" t="str">
        <f t="shared" si="55"/>
        <v/>
      </c>
      <c r="S376" s="71" t="b">
        <f t="shared" si="49"/>
        <v>0</v>
      </c>
      <c r="T376" s="72" t="b">
        <f t="shared" si="50"/>
        <v>0</v>
      </c>
      <c r="U376" s="72"/>
      <c r="V376" s="72"/>
      <c r="W376" s="72" t="b">
        <f t="shared" si="56"/>
        <v>0</v>
      </c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</row>
    <row r="377" spans="3:35" s="73" customFormat="1" ht="13.2" x14ac:dyDescent="0.25">
      <c r="C377" s="57"/>
      <c r="D377" s="58"/>
      <c r="E377" s="83"/>
      <c r="F377" s="87"/>
      <c r="G377" s="87"/>
      <c r="H377" s="87"/>
      <c r="I377" s="62"/>
      <c r="J377" s="63" t="str">
        <f t="shared" si="51"/>
        <v/>
      </c>
      <c r="K377" s="64" t="str">
        <f t="shared" si="52"/>
        <v/>
      </c>
      <c r="L377" s="65"/>
      <c r="M377" s="66"/>
      <c r="N377" s="67"/>
      <c r="O377" s="68" t="str">
        <f t="shared" si="48"/>
        <v/>
      </c>
      <c r="P377" s="69" t="str">
        <f t="shared" si="53"/>
        <v/>
      </c>
      <c r="Q377" s="69" t="str">
        <f t="shared" si="54"/>
        <v/>
      </c>
      <c r="R377" s="70" t="str">
        <f t="shared" si="55"/>
        <v/>
      </c>
      <c r="S377" s="71" t="b">
        <f t="shared" si="49"/>
        <v>0</v>
      </c>
      <c r="T377" s="72" t="b">
        <f t="shared" si="50"/>
        <v>0</v>
      </c>
      <c r="U377" s="72"/>
      <c r="V377" s="72"/>
      <c r="W377" s="72" t="b">
        <f t="shared" si="56"/>
        <v>0</v>
      </c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</row>
    <row r="378" spans="3:35" s="73" customFormat="1" ht="13.2" x14ac:dyDescent="0.25">
      <c r="C378" s="57"/>
      <c r="D378" s="58"/>
      <c r="E378" s="83"/>
      <c r="F378" s="87"/>
      <c r="G378" s="87"/>
      <c r="H378" s="87"/>
      <c r="I378" s="62"/>
      <c r="J378" s="63" t="str">
        <f t="shared" si="51"/>
        <v/>
      </c>
      <c r="K378" s="64" t="str">
        <f t="shared" si="52"/>
        <v/>
      </c>
      <c r="L378" s="65"/>
      <c r="M378" s="66"/>
      <c r="N378" s="67"/>
      <c r="O378" s="68" t="str">
        <f t="shared" si="48"/>
        <v/>
      </c>
      <c r="P378" s="69" t="str">
        <f t="shared" si="53"/>
        <v/>
      </c>
      <c r="Q378" s="69" t="str">
        <f t="shared" si="54"/>
        <v/>
      </c>
      <c r="R378" s="70" t="str">
        <f t="shared" si="55"/>
        <v/>
      </c>
      <c r="S378" s="71" t="b">
        <f t="shared" si="49"/>
        <v>0</v>
      </c>
      <c r="T378" s="72" t="b">
        <f t="shared" si="50"/>
        <v>0</v>
      </c>
      <c r="U378" s="72"/>
      <c r="V378" s="72"/>
      <c r="W378" s="72" t="b">
        <f t="shared" si="56"/>
        <v>0</v>
      </c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</row>
    <row r="379" spans="3:35" s="73" customFormat="1" ht="13.2" x14ac:dyDescent="0.25">
      <c r="C379" s="57"/>
      <c r="D379" s="58"/>
      <c r="E379" s="83"/>
      <c r="F379" s="87"/>
      <c r="G379" s="87"/>
      <c r="H379" s="87"/>
      <c r="I379" s="62"/>
      <c r="J379" s="63" t="str">
        <f t="shared" si="51"/>
        <v/>
      </c>
      <c r="K379" s="64" t="str">
        <f t="shared" si="52"/>
        <v/>
      </c>
      <c r="L379" s="65"/>
      <c r="M379" s="66"/>
      <c r="N379" s="67"/>
      <c r="O379" s="68" t="str">
        <f t="shared" si="48"/>
        <v/>
      </c>
      <c r="P379" s="69" t="str">
        <f t="shared" si="53"/>
        <v/>
      </c>
      <c r="Q379" s="69" t="str">
        <f t="shared" si="54"/>
        <v/>
      </c>
      <c r="R379" s="70" t="str">
        <f t="shared" si="55"/>
        <v/>
      </c>
      <c r="S379" s="71" t="b">
        <f t="shared" si="49"/>
        <v>0</v>
      </c>
      <c r="T379" s="72" t="b">
        <f t="shared" si="50"/>
        <v>0</v>
      </c>
      <c r="U379" s="72"/>
      <c r="V379" s="72"/>
      <c r="W379" s="72" t="b">
        <f t="shared" si="56"/>
        <v>0</v>
      </c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</row>
    <row r="380" spans="3:35" s="73" customFormat="1" ht="13.2" x14ac:dyDescent="0.25">
      <c r="C380" s="57"/>
      <c r="D380" s="58"/>
      <c r="E380" s="83"/>
      <c r="F380" s="87"/>
      <c r="G380" s="87"/>
      <c r="H380" s="87"/>
      <c r="I380" s="62"/>
      <c r="J380" s="63" t="str">
        <f t="shared" si="51"/>
        <v/>
      </c>
      <c r="K380" s="64" t="str">
        <f t="shared" si="52"/>
        <v/>
      </c>
      <c r="L380" s="65"/>
      <c r="M380" s="66"/>
      <c r="N380" s="67"/>
      <c r="O380" s="68" t="str">
        <f t="shared" si="48"/>
        <v/>
      </c>
      <c r="P380" s="69" t="str">
        <f t="shared" si="53"/>
        <v/>
      </c>
      <c r="Q380" s="69" t="str">
        <f t="shared" si="54"/>
        <v/>
      </c>
      <c r="R380" s="70" t="str">
        <f t="shared" si="55"/>
        <v/>
      </c>
      <c r="S380" s="71" t="b">
        <f t="shared" si="49"/>
        <v>0</v>
      </c>
      <c r="T380" s="72" t="b">
        <f t="shared" si="50"/>
        <v>0</v>
      </c>
      <c r="U380" s="72"/>
      <c r="V380" s="72"/>
      <c r="W380" s="72" t="b">
        <f t="shared" si="56"/>
        <v>0</v>
      </c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</row>
    <row r="381" spans="3:35" s="73" customFormat="1" ht="13.2" x14ac:dyDescent="0.25">
      <c r="C381" s="57"/>
      <c r="D381" s="58"/>
      <c r="E381" s="83"/>
      <c r="F381" s="87"/>
      <c r="G381" s="87"/>
      <c r="H381" s="87"/>
      <c r="I381" s="62"/>
      <c r="J381" s="63" t="str">
        <f t="shared" si="51"/>
        <v/>
      </c>
      <c r="K381" s="64" t="str">
        <f t="shared" si="52"/>
        <v/>
      </c>
      <c r="L381" s="65"/>
      <c r="M381" s="66"/>
      <c r="N381" s="67"/>
      <c r="O381" s="68" t="str">
        <f t="shared" si="48"/>
        <v/>
      </c>
      <c r="P381" s="69" t="str">
        <f t="shared" si="53"/>
        <v/>
      </c>
      <c r="Q381" s="69" t="str">
        <f t="shared" si="54"/>
        <v/>
      </c>
      <c r="R381" s="70" t="str">
        <f t="shared" si="55"/>
        <v/>
      </c>
      <c r="S381" s="71" t="b">
        <f t="shared" si="49"/>
        <v>0</v>
      </c>
      <c r="T381" s="72" t="b">
        <f t="shared" si="50"/>
        <v>0</v>
      </c>
      <c r="U381" s="72"/>
      <c r="V381" s="72"/>
      <c r="W381" s="72" t="b">
        <f t="shared" si="56"/>
        <v>0</v>
      </c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</row>
    <row r="382" spans="3:35" s="73" customFormat="1" ht="13.2" x14ac:dyDescent="0.25">
      <c r="C382" s="57"/>
      <c r="D382" s="58"/>
      <c r="E382" s="83"/>
      <c r="F382" s="87"/>
      <c r="G382" s="87"/>
      <c r="H382" s="87"/>
      <c r="I382" s="62"/>
      <c r="J382" s="63" t="str">
        <f t="shared" si="51"/>
        <v/>
      </c>
      <c r="K382" s="64" t="str">
        <f t="shared" si="52"/>
        <v/>
      </c>
      <c r="L382" s="65"/>
      <c r="M382" s="66"/>
      <c r="N382" s="67"/>
      <c r="O382" s="68" t="str">
        <f t="shared" si="48"/>
        <v/>
      </c>
      <c r="P382" s="69" t="str">
        <f t="shared" si="53"/>
        <v/>
      </c>
      <c r="Q382" s="69" t="str">
        <f t="shared" si="54"/>
        <v/>
      </c>
      <c r="R382" s="70" t="str">
        <f t="shared" si="55"/>
        <v/>
      </c>
      <c r="S382" s="71" t="b">
        <f t="shared" si="49"/>
        <v>0</v>
      </c>
      <c r="T382" s="72" t="b">
        <f t="shared" si="50"/>
        <v>0</v>
      </c>
      <c r="U382" s="72"/>
      <c r="V382" s="72"/>
      <c r="W382" s="72" t="b">
        <f t="shared" si="56"/>
        <v>0</v>
      </c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</row>
    <row r="383" spans="3:35" s="73" customFormat="1" ht="13.2" x14ac:dyDescent="0.25">
      <c r="C383" s="57"/>
      <c r="D383" s="58"/>
      <c r="E383" s="83"/>
      <c r="F383" s="87"/>
      <c r="G383" s="87"/>
      <c r="H383" s="87"/>
      <c r="I383" s="62"/>
      <c r="J383" s="63" t="str">
        <f t="shared" si="51"/>
        <v/>
      </c>
      <c r="K383" s="64" t="str">
        <f t="shared" si="52"/>
        <v/>
      </c>
      <c r="L383" s="65"/>
      <c r="M383" s="66"/>
      <c r="N383" s="67"/>
      <c r="O383" s="68" t="str">
        <f t="shared" si="48"/>
        <v/>
      </c>
      <c r="P383" s="69" t="str">
        <f t="shared" si="53"/>
        <v/>
      </c>
      <c r="Q383" s="69" t="str">
        <f t="shared" si="54"/>
        <v/>
      </c>
      <c r="R383" s="70" t="str">
        <f t="shared" si="55"/>
        <v/>
      </c>
      <c r="S383" s="71" t="b">
        <f t="shared" si="49"/>
        <v>0</v>
      </c>
      <c r="T383" s="72" t="b">
        <f t="shared" si="50"/>
        <v>0</v>
      </c>
      <c r="U383" s="72"/>
      <c r="V383" s="72"/>
      <c r="W383" s="72" t="b">
        <f t="shared" si="56"/>
        <v>0</v>
      </c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</row>
    <row r="384" spans="3:35" s="73" customFormat="1" ht="13.2" x14ac:dyDescent="0.25">
      <c r="C384" s="57"/>
      <c r="D384" s="58"/>
      <c r="E384" s="83"/>
      <c r="F384" s="87"/>
      <c r="G384" s="87"/>
      <c r="H384" s="87"/>
      <c r="I384" s="62"/>
      <c r="J384" s="63" t="str">
        <f t="shared" si="51"/>
        <v/>
      </c>
      <c r="K384" s="64" t="str">
        <f t="shared" si="52"/>
        <v/>
      </c>
      <c r="L384" s="65"/>
      <c r="M384" s="66"/>
      <c r="N384" s="67"/>
      <c r="O384" s="68" t="str">
        <f t="shared" si="48"/>
        <v/>
      </c>
      <c r="P384" s="69" t="str">
        <f t="shared" si="53"/>
        <v/>
      </c>
      <c r="Q384" s="69" t="str">
        <f t="shared" si="54"/>
        <v/>
      </c>
      <c r="R384" s="70" t="str">
        <f t="shared" si="55"/>
        <v/>
      </c>
      <c r="S384" s="71" t="b">
        <f t="shared" si="49"/>
        <v>0</v>
      </c>
      <c r="T384" s="72" t="b">
        <f t="shared" si="50"/>
        <v>0</v>
      </c>
      <c r="U384" s="72"/>
      <c r="V384" s="72"/>
      <c r="W384" s="72" t="b">
        <f t="shared" si="56"/>
        <v>0</v>
      </c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</row>
    <row r="385" spans="3:35" s="73" customFormat="1" ht="13.2" x14ac:dyDescent="0.25">
      <c r="C385" s="57"/>
      <c r="D385" s="58"/>
      <c r="E385" s="83"/>
      <c r="F385" s="87"/>
      <c r="G385" s="87"/>
      <c r="H385" s="87"/>
      <c r="I385" s="62"/>
      <c r="J385" s="63" t="str">
        <f t="shared" si="51"/>
        <v/>
      </c>
      <c r="K385" s="64" t="str">
        <f t="shared" si="52"/>
        <v/>
      </c>
      <c r="L385" s="65"/>
      <c r="M385" s="66"/>
      <c r="N385" s="67"/>
      <c r="O385" s="68" t="str">
        <f t="shared" si="48"/>
        <v/>
      </c>
      <c r="P385" s="69" t="str">
        <f t="shared" si="53"/>
        <v/>
      </c>
      <c r="Q385" s="69" t="str">
        <f t="shared" si="54"/>
        <v/>
      </c>
      <c r="R385" s="70" t="str">
        <f t="shared" si="55"/>
        <v/>
      </c>
      <c r="S385" s="71" t="b">
        <f t="shared" si="49"/>
        <v>0</v>
      </c>
      <c r="T385" s="72" t="b">
        <f t="shared" si="50"/>
        <v>0</v>
      </c>
      <c r="U385" s="72"/>
      <c r="V385" s="72"/>
      <c r="W385" s="72" t="b">
        <f t="shared" si="56"/>
        <v>0</v>
      </c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</row>
    <row r="386" spans="3:35" s="73" customFormat="1" ht="13.2" x14ac:dyDescent="0.25">
      <c r="C386" s="57"/>
      <c r="D386" s="58"/>
      <c r="E386" s="83"/>
      <c r="F386" s="87"/>
      <c r="G386" s="87"/>
      <c r="H386" s="87"/>
      <c r="I386" s="62"/>
      <c r="J386" s="63" t="str">
        <f t="shared" si="51"/>
        <v/>
      </c>
      <c r="K386" s="64" t="str">
        <f t="shared" si="52"/>
        <v/>
      </c>
      <c r="L386" s="65"/>
      <c r="M386" s="66"/>
      <c r="N386" s="67"/>
      <c r="O386" s="68" t="str">
        <f t="shared" si="48"/>
        <v/>
      </c>
      <c r="P386" s="69" t="str">
        <f t="shared" si="53"/>
        <v/>
      </c>
      <c r="Q386" s="69" t="str">
        <f t="shared" si="54"/>
        <v/>
      </c>
      <c r="R386" s="70" t="str">
        <f t="shared" si="55"/>
        <v/>
      </c>
      <c r="S386" s="71" t="b">
        <f t="shared" si="49"/>
        <v>0</v>
      </c>
      <c r="T386" s="72" t="b">
        <f t="shared" si="50"/>
        <v>0</v>
      </c>
      <c r="U386" s="72"/>
      <c r="V386" s="72"/>
      <c r="W386" s="72" t="b">
        <f t="shared" si="56"/>
        <v>0</v>
      </c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</row>
    <row r="387" spans="3:35" s="73" customFormat="1" ht="13.2" x14ac:dyDescent="0.25">
      <c r="C387" s="57"/>
      <c r="D387" s="58"/>
      <c r="E387" s="83"/>
      <c r="F387" s="87"/>
      <c r="G387" s="87"/>
      <c r="H387" s="87"/>
      <c r="I387" s="62"/>
      <c r="J387" s="63" t="str">
        <f t="shared" si="51"/>
        <v/>
      </c>
      <c r="K387" s="64" t="str">
        <f t="shared" si="52"/>
        <v/>
      </c>
      <c r="L387" s="65"/>
      <c r="M387" s="66"/>
      <c r="N387" s="67"/>
      <c r="O387" s="68" t="str">
        <f t="shared" si="48"/>
        <v/>
      </c>
      <c r="P387" s="69" t="str">
        <f t="shared" si="53"/>
        <v/>
      </c>
      <c r="Q387" s="69" t="str">
        <f t="shared" si="54"/>
        <v/>
      </c>
      <c r="R387" s="70" t="str">
        <f t="shared" si="55"/>
        <v/>
      </c>
      <c r="S387" s="71" t="b">
        <f t="shared" si="49"/>
        <v>0</v>
      </c>
      <c r="T387" s="72" t="b">
        <f t="shared" si="50"/>
        <v>0</v>
      </c>
      <c r="U387" s="72"/>
      <c r="V387" s="72"/>
      <c r="W387" s="72" t="b">
        <f t="shared" si="56"/>
        <v>0</v>
      </c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</row>
    <row r="388" spans="3:35" s="73" customFormat="1" ht="13.2" x14ac:dyDescent="0.25">
      <c r="C388" s="57"/>
      <c r="D388" s="58"/>
      <c r="E388" s="83"/>
      <c r="F388" s="87"/>
      <c r="G388" s="87"/>
      <c r="H388" s="87"/>
      <c r="I388" s="62"/>
      <c r="J388" s="63" t="str">
        <f t="shared" si="51"/>
        <v/>
      </c>
      <c r="K388" s="64" t="str">
        <f t="shared" si="52"/>
        <v/>
      </c>
      <c r="L388" s="65"/>
      <c r="M388" s="66"/>
      <c r="N388" s="67"/>
      <c r="O388" s="68" t="str">
        <f t="shared" si="48"/>
        <v/>
      </c>
      <c r="P388" s="69" t="str">
        <f t="shared" si="53"/>
        <v/>
      </c>
      <c r="Q388" s="69" t="str">
        <f t="shared" si="54"/>
        <v/>
      </c>
      <c r="R388" s="70" t="str">
        <f t="shared" si="55"/>
        <v/>
      </c>
      <c r="S388" s="71" t="b">
        <f t="shared" si="49"/>
        <v>0</v>
      </c>
      <c r="T388" s="72" t="b">
        <f t="shared" si="50"/>
        <v>0</v>
      </c>
      <c r="U388" s="72"/>
      <c r="V388" s="72"/>
      <c r="W388" s="72" t="b">
        <f t="shared" si="56"/>
        <v>0</v>
      </c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</row>
    <row r="389" spans="3:35" s="73" customFormat="1" ht="13.2" x14ac:dyDescent="0.25">
      <c r="C389" s="57"/>
      <c r="D389" s="58"/>
      <c r="E389" s="83"/>
      <c r="F389" s="87"/>
      <c r="G389" s="87"/>
      <c r="H389" s="87"/>
      <c r="I389" s="62"/>
      <c r="J389" s="63" t="str">
        <f t="shared" si="51"/>
        <v/>
      </c>
      <c r="K389" s="64" t="str">
        <f t="shared" si="52"/>
        <v/>
      </c>
      <c r="L389" s="65"/>
      <c r="M389" s="66"/>
      <c r="N389" s="67"/>
      <c r="O389" s="68" t="str">
        <f t="shared" si="48"/>
        <v/>
      </c>
      <c r="P389" s="69" t="str">
        <f t="shared" si="53"/>
        <v/>
      </c>
      <c r="Q389" s="69" t="str">
        <f t="shared" si="54"/>
        <v/>
      </c>
      <c r="R389" s="70" t="str">
        <f t="shared" si="55"/>
        <v/>
      </c>
      <c r="S389" s="71" t="b">
        <f t="shared" si="49"/>
        <v>0</v>
      </c>
      <c r="T389" s="72" t="b">
        <f t="shared" si="50"/>
        <v>0</v>
      </c>
      <c r="U389" s="72"/>
      <c r="V389" s="72"/>
      <c r="W389" s="72" t="b">
        <f t="shared" si="56"/>
        <v>0</v>
      </c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</row>
    <row r="390" spans="3:35" s="73" customFormat="1" ht="13.2" x14ac:dyDescent="0.25">
      <c r="C390" s="57"/>
      <c r="D390" s="58"/>
      <c r="E390" s="83"/>
      <c r="F390" s="87"/>
      <c r="G390" s="87"/>
      <c r="H390" s="87"/>
      <c r="I390" s="62"/>
      <c r="J390" s="63" t="str">
        <f t="shared" si="51"/>
        <v/>
      </c>
      <c r="K390" s="64" t="str">
        <f t="shared" si="52"/>
        <v/>
      </c>
      <c r="L390" s="65"/>
      <c r="M390" s="66"/>
      <c r="N390" s="67"/>
      <c r="O390" s="68" t="str">
        <f t="shared" ref="O390:O453" si="57">IF(N390="","",IF(N390="Ganada",((L390*M390)-L390),IF(N390="Perdida",L390*-1,IF(N390="Cerrada",M390/K390-L390,0))))</f>
        <v/>
      </c>
      <c r="P390" s="69" t="str">
        <f t="shared" si="53"/>
        <v/>
      </c>
      <c r="Q390" s="69" t="str">
        <f t="shared" si="54"/>
        <v/>
      </c>
      <c r="R390" s="70" t="str">
        <f t="shared" si="55"/>
        <v/>
      </c>
      <c r="S390" s="71" t="b">
        <f t="shared" ref="S390:S453" si="58">IF(AND(I390="1 Entrada",N390="Ganada"),L390,IF(AND(I390="1º Gol",N390="Ganada"),L390,IF(AND(I390="BTS",N390="Ganada"),L390,IF(AND(I390="Over 2.5",N390="Ganada"),L390,IF(AND(I390="1 Entrada",N390="Perdida"),O390,IF(AND(I390="1º Gol",N390="Perdida"),O390,IF(AND(I390="BTS",N390="Perdida"),O390,IF(AND(I390="Over 2.5",N390="Perdida"),O390,IF(AND(I390="2 Entradas",N390="Ganada"),L390,IF(AND(I390="2º Gol",N390="Ganada"),L390,IF(AND(I390="2 Entradas",N390="Perdida"),O390,IF(AND(I390="2º Gol",N390="Perdida"),O390,IF(AND(I390="Protegida",N390="Ganada"),L390,IF(AND(I390="Protegida",N390="Perdida"),O390,IF(AND(N390="Cerrada"),O390)))))))))))))))</f>
        <v>0</v>
      </c>
      <c r="T390" s="72" t="b">
        <f t="shared" ref="T390:T453" si="59">IF(AND(I391="Protegida",N391="Ganada",N390="Perdida"),P390,IF(AND(I390="Protegida",N390="Ganada"),S390+O389,S390))</f>
        <v>0</v>
      </c>
      <c r="U390" s="72"/>
      <c r="V390" s="72"/>
      <c r="W390" s="72" t="b">
        <f t="shared" si="56"/>
        <v>0</v>
      </c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</row>
    <row r="391" spans="3:35" s="73" customFormat="1" ht="13.2" x14ac:dyDescent="0.25">
      <c r="C391" s="57"/>
      <c r="D391" s="58"/>
      <c r="E391" s="83"/>
      <c r="F391" s="87"/>
      <c r="G391" s="87"/>
      <c r="H391" s="87"/>
      <c r="I391" s="62"/>
      <c r="J391" s="63" t="str">
        <f t="shared" ref="J391:J454" si="60">IF(N391="Ganada",J390+(K391*M391-K391),IF(N391="Perdida",J390-K391,IF(N391="No entrada",J390,IF(N391="Cerrada",K391*O391+J390,""))))</f>
        <v/>
      </c>
      <c r="K391" s="64" t="str">
        <f t="shared" ref="K391:K454" si="61">IF(L391="","",L391*$L$3*J390)</f>
        <v/>
      </c>
      <c r="L391" s="65"/>
      <c r="M391" s="66"/>
      <c r="N391" s="67"/>
      <c r="O391" s="68" t="str">
        <f t="shared" si="57"/>
        <v/>
      </c>
      <c r="P391" s="69" t="str">
        <f t="shared" ref="P391:P454" si="62">IF(N391="","",IF(N391="Ganada","1",IF(N391="Perdida","0",IF(N391="No entrada","0",IF(N391="Cerrada","0")))))</f>
        <v/>
      </c>
      <c r="Q391" s="69" t="str">
        <f t="shared" ref="Q391:Q454" si="63">IF(N391="","",IF(N391="Ganada","0",IF(N391="Perdida","1",IF(N391="No entrada","0",IF(N391="Cerrada","0")))))</f>
        <v/>
      </c>
      <c r="R391" s="70" t="str">
        <f t="shared" ref="R391:R454" si="64">IF(N391="","",IF(N391="Ganada","0",IF(N391="Perdida","0",IF(N391="No entrada","0",IF(N391="Cerrada","1")))))</f>
        <v/>
      </c>
      <c r="S391" s="71" t="b">
        <f t="shared" si="58"/>
        <v>0</v>
      </c>
      <c r="T391" s="72" t="b">
        <f t="shared" si="59"/>
        <v>0</v>
      </c>
      <c r="U391" s="72"/>
      <c r="V391" s="72"/>
      <c r="W391" s="72" t="b">
        <f t="shared" si="56"/>
        <v>0</v>
      </c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</row>
    <row r="392" spans="3:35" s="73" customFormat="1" ht="13.2" x14ac:dyDescent="0.25">
      <c r="C392" s="57"/>
      <c r="D392" s="58"/>
      <c r="E392" s="83"/>
      <c r="F392" s="87"/>
      <c r="G392" s="87"/>
      <c r="H392" s="87"/>
      <c r="I392" s="62"/>
      <c r="J392" s="63" t="str">
        <f t="shared" si="60"/>
        <v/>
      </c>
      <c r="K392" s="64" t="str">
        <f t="shared" si="61"/>
        <v/>
      </c>
      <c r="L392" s="65"/>
      <c r="M392" s="66"/>
      <c r="N392" s="67"/>
      <c r="O392" s="68" t="str">
        <f t="shared" si="57"/>
        <v/>
      </c>
      <c r="P392" s="69" t="str">
        <f t="shared" si="62"/>
        <v/>
      </c>
      <c r="Q392" s="69" t="str">
        <f t="shared" si="63"/>
        <v/>
      </c>
      <c r="R392" s="70" t="str">
        <f t="shared" si="64"/>
        <v/>
      </c>
      <c r="S392" s="71" t="b">
        <f t="shared" si="58"/>
        <v>0</v>
      </c>
      <c r="T392" s="72" t="b">
        <f t="shared" si="59"/>
        <v>0</v>
      </c>
      <c r="U392" s="72"/>
      <c r="V392" s="72"/>
      <c r="W392" s="72" t="b">
        <f t="shared" si="56"/>
        <v>0</v>
      </c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</row>
    <row r="393" spans="3:35" s="73" customFormat="1" ht="13.2" x14ac:dyDescent="0.25">
      <c r="C393" s="57"/>
      <c r="D393" s="58"/>
      <c r="E393" s="83"/>
      <c r="F393" s="87"/>
      <c r="G393" s="87"/>
      <c r="H393" s="87"/>
      <c r="I393" s="62"/>
      <c r="J393" s="63" t="str">
        <f t="shared" si="60"/>
        <v/>
      </c>
      <c r="K393" s="64" t="str">
        <f t="shared" si="61"/>
        <v/>
      </c>
      <c r="L393" s="65"/>
      <c r="M393" s="66"/>
      <c r="N393" s="67"/>
      <c r="O393" s="68" t="str">
        <f t="shared" si="57"/>
        <v/>
      </c>
      <c r="P393" s="69" t="str">
        <f t="shared" si="62"/>
        <v/>
      </c>
      <c r="Q393" s="69" t="str">
        <f t="shared" si="63"/>
        <v/>
      </c>
      <c r="R393" s="70" t="str">
        <f t="shared" si="64"/>
        <v/>
      </c>
      <c r="S393" s="71" t="b">
        <f t="shared" si="58"/>
        <v>0</v>
      </c>
      <c r="T393" s="72" t="b">
        <f t="shared" si="59"/>
        <v>0</v>
      </c>
      <c r="U393" s="72"/>
      <c r="V393" s="72"/>
      <c r="W393" s="72" t="b">
        <f t="shared" si="56"/>
        <v>0</v>
      </c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</row>
    <row r="394" spans="3:35" s="73" customFormat="1" ht="13.2" x14ac:dyDescent="0.25">
      <c r="C394" s="57"/>
      <c r="D394" s="58"/>
      <c r="E394" s="83"/>
      <c r="F394" s="87"/>
      <c r="G394" s="87"/>
      <c r="H394" s="87"/>
      <c r="I394" s="62"/>
      <c r="J394" s="63" t="str">
        <f t="shared" si="60"/>
        <v/>
      </c>
      <c r="K394" s="64" t="str">
        <f t="shared" si="61"/>
        <v/>
      </c>
      <c r="L394" s="65"/>
      <c r="M394" s="66"/>
      <c r="N394" s="67"/>
      <c r="O394" s="68" t="str">
        <f t="shared" si="57"/>
        <v/>
      </c>
      <c r="P394" s="69" t="str">
        <f t="shared" si="62"/>
        <v/>
      </c>
      <c r="Q394" s="69" t="str">
        <f t="shared" si="63"/>
        <v/>
      </c>
      <c r="R394" s="70" t="str">
        <f t="shared" si="64"/>
        <v/>
      </c>
      <c r="S394" s="71" t="b">
        <f t="shared" si="58"/>
        <v>0</v>
      </c>
      <c r="T394" s="72" t="b">
        <f t="shared" si="59"/>
        <v>0</v>
      </c>
      <c r="U394" s="72"/>
      <c r="V394" s="72"/>
      <c r="W394" s="72" t="b">
        <f t="shared" si="56"/>
        <v>0</v>
      </c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</row>
    <row r="395" spans="3:35" s="73" customFormat="1" ht="13.2" x14ac:dyDescent="0.25">
      <c r="C395" s="57"/>
      <c r="D395" s="58"/>
      <c r="E395" s="83"/>
      <c r="F395" s="87"/>
      <c r="G395" s="87"/>
      <c r="H395" s="87"/>
      <c r="I395" s="62"/>
      <c r="J395" s="63" t="str">
        <f t="shared" si="60"/>
        <v/>
      </c>
      <c r="K395" s="64" t="str">
        <f t="shared" si="61"/>
        <v/>
      </c>
      <c r="L395" s="65"/>
      <c r="M395" s="66"/>
      <c r="N395" s="67"/>
      <c r="O395" s="68" t="str">
        <f t="shared" si="57"/>
        <v/>
      </c>
      <c r="P395" s="69" t="str">
        <f t="shared" si="62"/>
        <v/>
      </c>
      <c r="Q395" s="69" t="str">
        <f t="shared" si="63"/>
        <v/>
      </c>
      <c r="R395" s="70" t="str">
        <f t="shared" si="64"/>
        <v/>
      </c>
      <c r="S395" s="71" t="b">
        <f t="shared" si="58"/>
        <v>0</v>
      </c>
      <c r="T395" s="72" t="b">
        <f t="shared" si="59"/>
        <v>0</v>
      </c>
      <c r="U395" s="72"/>
      <c r="V395" s="72"/>
      <c r="W395" s="72" t="b">
        <f t="shared" si="56"/>
        <v>0</v>
      </c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</row>
    <row r="396" spans="3:35" s="73" customFormat="1" ht="13.2" x14ac:dyDescent="0.25">
      <c r="C396" s="57"/>
      <c r="D396" s="58"/>
      <c r="E396" s="83"/>
      <c r="F396" s="87"/>
      <c r="G396" s="87"/>
      <c r="H396" s="87"/>
      <c r="I396" s="62"/>
      <c r="J396" s="63" t="str">
        <f t="shared" si="60"/>
        <v/>
      </c>
      <c r="K396" s="64" t="str">
        <f t="shared" si="61"/>
        <v/>
      </c>
      <c r="L396" s="65"/>
      <c r="M396" s="66"/>
      <c r="N396" s="67"/>
      <c r="O396" s="68" t="str">
        <f t="shared" si="57"/>
        <v/>
      </c>
      <c r="P396" s="69" t="str">
        <f t="shared" si="62"/>
        <v/>
      </c>
      <c r="Q396" s="69" t="str">
        <f t="shared" si="63"/>
        <v/>
      </c>
      <c r="R396" s="70" t="str">
        <f t="shared" si="64"/>
        <v/>
      </c>
      <c r="S396" s="71" t="b">
        <f t="shared" si="58"/>
        <v>0</v>
      </c>
      <c r="T396" s="72" t="b">
        <f t="shared" si="59"/>
        <v>0</v>
      </c>
      <c r="U396" s="72"/>
      <c r="V396" s="72"/>
      <c r="W396" s="72" t="b">
        <f t="shared" si="56"/>
        <v>0</v>
      </c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</row>
    <row r="397" spans="3:35" s="73" customFormat="1" ht="13.2" x14ac:dyDescent="0.25">
      <c r="C397" s="57"/>
      <c r="D397" s="58"/>
      <c r="E397" s="83"/>
      <c r="F397" s="87"/>
      <c r="G397" s="87"/>
      <c r="H397" s="87"/>
      <c r="I397" s="62"/>
      <c r="J397" s="63" t="str">
        <f t="shared" si="60"/>
        <v/>
      </c>
      <c r="K397" s="64" t="str">
        <f t="shared" si="61"/>
        <v/>
      </c>
      <c r="L397" s="65"/>
      <c r="M397" s="66"/>
      <c r="N397" s="67"/>
      <c r="O397" s="68" t="str">
        <f t="shared" si="57"/>
        <v/>
      </c>
      <c r="P397" s="69" t="str">
        <f t="shared" si="62"/>
        <v/>
      </c>
      <c r="Q397" s="69" t="str">
        <f t="shared" si="63"/>
        <v/>
      </c>
      <c r="R397" s="70" t="str">
        <f t="shared" si="64"/>
        <v/>
      </c>
      <c r="S397" s="71" t="b">
        <f t="shared" si="58"/>
        <v>0</v>
      </c>
      <c r="T397" s="72" t="b">
        <f t="shared" si="59"/>
        <v>0</v>
      </c>
      <c r="U397" s="72"/>
      <c r="V397" s="72"/>
      <c r="W397" s="72" t="b">
        <f t="shared" si="56"/>
        <v>0</v>
      </c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</row>
    <row r="398" spans="3:35" s="73" customFormat="1" ht="13.2" x14ac:dyDescent="0.25">
      <c r="C398" s="57"/>
      <c r="D398" s="58"/>
      <c r="E398" s="83"/>
      <c r="F398" s="87"/>
      <c r="G398" s="87"/>
      <c r="H398" s="87"/>
      <c r="I398" s="62"/>
      <c r="J398" s="63" t="str">
        <f t="shared" si="60"/>
        <v/>
      </c>
      <c r="K398" s="64" t="str">
        <f t="shared" si="61"/>
        <v/>
      </c>
      <c r="L398" s="65"/>
      <c r="M398" s="66"/>
      <c r="N398" s="67"/>
      <c r="O398" s="68" t="str">
        <f t="shared" si="57"/>
        <v/>
      </c>
      <c r="P398" s="69" t="str">
        <f t="shared" si="62"/>
        <v/>
      </c>
      <c r="Q398" s="69" t="str">
        <f t="shared" si="63"/>
        <v/>
      </c>
      <c r="R398" s="70" t="str">
        <f t="shared" si="64"/>
        <v/>
      </c>
      <c r="S398" s="71" t="b">
        <f t="shared" si="58"/>
        <v>0</v>
      </c>
      <c r="T398" s="72" t="b">
        <f t="shared" si="59"/>
        <v>0</v>
      </c>
      <c r="U398" s="72"/>
      <c r="V398" s="72"/>
      <c r="W398" s="72" t="b">
        <f t="shared" si="56"/>
        <v>0</v>
      </c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</row>
    <row r="399" spans="3:35" s="73" customFormat="1" ht="13.2" x14ac:dyDescent="0.25">
      <c r="C399" s="57"/>
      <c r="D399" s="58"/>
      <c r="E399" s="83"/>
      <c r="F399" s="87"/>
      <c r="G399" s="87"/>
      <c r="H399" s="87"/>
      <c r="I399" s="62"/>
      <c r="J399" s="63" t="str">
        <f t="shared" si="60"/>
        <v/>
      </c>
      <c r="K399" s="64" t="str">
        <f t="shared" si="61"/>
        <v/>
      </c>
      <c r="L399" s="65"/>
      <c r="M399" s="66"/>
      <c r="N399" s="67"/>
      <c r="O399" s="68" t="str">
        <f t="shared" si="57"/>
        <v/>
      </c>
      <c r="P399" s="69" t="str">
        <f t="shared" si="62"/>
        <v/>
      </c>
      <c r="Q399" s="69" t="str">
        <f t="shared" si="63"/>
        <v/>
      </c>
      <c r="R399" s="70" t="str">
        <f t="shared" si="64"/>
        <v/>
      </c>
      <c r="S399" s="71" t="b">
        <f t="shared" si="58"/>
        <v>0</v>
      </c>
      <c r="T399" s="72" t="b">
        <f t="shared" si="59"/>
        <v>0</v>
      </c>
      <c r="U399" s="72"/>
      <c r="V399" s="72"/>
      <c r="W399" s="72" t="b">
        <f t="shared" si="56"/>
        <v>0</v>
      </c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</row>
    <row r="400" spans="3:35" s="73" customFormat="1" ht="13.2" x14ac:dyDescent="0.25">
      <c r="C400" s="57"/>
      <c r="D400" s="58"/>
      <c r="E400" s="83"/>
      <c r="F400" s="87"/>
      <c r="G400" s="87"/>
      <c r="H400" s="87"/>
      <c r="I400" s="62"/>
      <c r="J400" s="63" t="str">
        <f t="shared" si="60"/>
        <v/>
      </c>
      <c r="K400" s="64" t="str">
        <f t="shared" si="61"/>
        <v/>
      </c>
      <c r="L400" s="65"/>
      <c r="M400" s="66"/>
      <c r="N400" s="67"/>
      <c r="O400" s="68" t="str">
        <f t="shared" si="57"/>
        <v/>
      </c>
      <c r="P400" s="69" t="str">
        <f t="shared" si="62"/>
        <v/>
      </c>
      <c r="Q400" s="69" t="str">
        <f t="shared" si="63"/>
        <v/>
      </c>
      <c r="R400" s="70" t="str">
        <f t="shared" si="64"/>
        <v/>
      </c>
      <c r="S400" s="71" t="b">
        <f t="shared" si="58"/>
        <v>0</v>
      </c>
      <c r="T400" s="72" t="b">
        <f t="shared" si="59"/>
        <v>0</v>
      </c>
      <c r="U400" s="72"/>
      <c r="V400" s="72"/>
      <c r="W400" s="72" t="b">
        <f t="shared" si="56"/>
        <v>0</v>
      </c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</row>
    <row r="401" spans="3:35" s="73" customFormat="1" ht="13.2" x14ac:dyDescent="0.25">
      <c r="C401" s="57"/>
      <c r="D401" s="58"/>
      <c r="E401" s="83"/>
      <c r="F401" s="87"/>
      <c r="G401" s="87"/>
      <c r="H401" s="87"/>
      <c r="I401" s="62"/>
      <c r="J401" s="63" t="str">
        <f t="shared" si="60"/>
        <v/>
      </c>
      <c r="K401" s="64" t="str">
        <f t="shared" si="61"/>
        <v/>
      </c>
      <c r="L401" s="65"/>
      <c r="M401" s="66"/>
      <c r="N401" s="67"/>
      <c r="O401" s="68" t="str">
        <f t="shared" si="57"/>
        <v/>
      </c>
      <c r="P401" s="69" t="str">
        <f t="shared" si="62"/>
        <v/>
      </c>
      <c r="Q401" s="69" t="str">
        <f t="shared" si="63"/>
        <v/>
      </c>
      <c r="R401" s="70" t="str">
        <f t="shared" si="64"/>
        <v/>
      </c>
      <c r="S401" s="71" t="b">
        <f t="shared" si="58"/>
        <v>0</v>
      </c>
      <c r="T401" s="72" t="b">
        <f t="shared" si="59"/>
        <v>0</v>
      </c>
      <c r="U401" s="72"/>
      <c r="V401" s="72"/>
      <c r="W401" s="72" t="b">
        <f t="shared" si="56"/>
        <v>0</v>
      </c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</row>
    <row r="402" spans="3:35" s="73" customFormat="1" ht="13.2" x14ac:dyDescent="0.25">
      <c r="C402" s="57"/>
      <c r="D402" s="58"/>
      <c r="E402" s="83"/>
      <c r="F402" s="87"/>
      <c r="G402" s="87"/>
      <c r="H402" s="87"/>
      <c r="I402" s="62"/>
      <c r="J402" s="63" t="str">
        <f t="shared" si="60"/>
        <v/>
      </c>
      <c r="K402" s="64" t="str">
        <f t="shared" si="61"/>
        <v/>
      </c>
      <c r="L402" s="65"/>
      <c r="M402" s="66"/>
      <c r="N402" s="67"/>
      <c r="O402" s="68" t="str">
        <f t="shared" si="57"/>
        <v/>
      </c>
      <c r="P402" s="69" t="str">
        <f t="shared" si="62"/>
        <v/>
      </c>
      <c r="Q402" s="69" t="str">
        <f t="shared" si="63"/>
        <v/>
      </c>
      <c r="R402" s="70" t="str">
        <f t="shared" si="64"/>
        <v/>
      </c>
      <c r="S402" s="71" t="b">
        <f t="shared" si="58"/>
        <v>0</v>
      </c>
      <c r="T402" s="72" t="b">
        <f t="shared" si="59"/>
        <v>0</v>
      </c>
      <c r="U402" s="72"/>
      <c r="V402" s="72"/>
      <c r="W402" s="72" t="b">
        <f t="shared" si="56"/>
        <v>0</v>
      </c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</row>
    <row r="403" spans="3:35" s="73" customFormat="1" ht="13.2" x14ac:dyDescent="0.25">
      <c r="C403" s="57"/>
      <c r="D403" s="58"/>
      <c r="E403" s="83"/>
      <c r="F403" s="87"/>
      <c r="G403" s="87"/>
      <c r="H403" s="87"/>
      <c r="I403" s="62"/>
      <c r="J403" s="63" t="str">
        <f t="shared" si="60"/>
        <v/>
      </c>
      <c r="K403" s="64" t="str">
        <f t="shared" si="61"/>
        <v/>
      </c>
      <c r="L403" s="65"/>
      <c r="M403" s="66"/>
      <c r="N403" s="67"/>
      <c r="O403" s="68" t="str">
        <f t="shared" si="57"/>
        <v/>
      </c>
      <c r="P403" s="69" t="str">
        <f t="shared" si="62"/>
        <v/>
      </c>
      <c r="Q403" s="69" t="str">
        <f t="shared" si="63"/>
        <v/>
      </c>
      <c r="R403" s="70" t="str">
        <f t="shared" si="64"/>
        <v/>
      </c>
      <c r="S403" s="71" t="b">
        <f t="shared" si="58"/>
        <v>0</v>
      </c>
      <c r="T403" s="72" t="b">
        <f t="shared" si="59"/>
        <v>0</v>
      </c>
      <c r="U403" s="72"/>
      <c r="V403" s="72"/>
      <c r="W403" s="72" t="b">
        <f t="shared" si="56"/>
        <v>0</v>
      </c>
      <c r="Y403" s="91"/>
      <c r="Z403" s="91"/>
      <c r="AA403" s="91"/>
      <c r="AB403" s="91"/>
      <c r="AC403" s="91"/>
      <c r="AD403" s="91"/>
      <c r="AE403" s="91"/>
      <c r="AF403" s="91"/>
      <c r="AG403" s="91"/>
      <c r="AH403" s="91"/>
      <c r="AI403" s="91"/>
    </row>
    <row r="404" spans="3:35" s="73" customFormat="1" ht="13.2" x14ac:dyDescent="0.25">
      <c r="C404" s="57"/>
      <c r="D404" s="58"/>
      <c r="E404" s="83"/>
      <c r="F404" s="87"/>
      <c r="G404" s="87"/>
      <c r="H404" s="87"/>
      <c r="I404" s="62"/>
      <c r="J404" s="63" t="str">
        <f t="shared" si="60"/>
        <v/>
      </c>
      <c r="K404" s="64" t="str">
        <f t="shared" si="61"/>
        <v/>
      </c>
      <c r="L404" s="65"/>
      <c r="M404" s="66"/>
      <c r="N404" s="67"/>
      <c r="O404" s="68" t="str">
        <f t="shared" si="57"/>
        <v/>
      </c>
      <c r="P404" s="69" t="str">
        <f t="shared" si="62"/>
        <v/>
      </c>
      <c r="Q404" s="69" t="str">
        <f t="shared" si="63"/>
        <v/>
      </c>
      <c r="R404" s="70" t="str">
        <f t="shared" si="64"/>
        <v/>
      </c>
      <c r="S404" s="71" t="b">
        <f t="shared" si="58"/>
        <v>0</v>
      </c>
      <c r="T404" s="72" t="b">
        <f t="shared" si="59"/>
        <v>0</v>
      </c>
      <c r="U404" s="72"/>
      <c r="V404" s="72"/>
      <c r="W404" s="72" t="b">
        <f t="shared" si="56"/>
        <v>0</v>
      </c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</row>
    <row r="405" spans="3:35" s="73" customFormat="1" ht="13.2" x14ac:dyDescent="0.25">
      <c r="C405" s="57"/>
      <c r="D405" s="58"/>
      <c r="E405" s="83"/>
      <c r="F405" s="87"/>
      <c r="G405" s="87"/>
      <c r="H405" s="87"/>
      <c r="I405" s="62"/>
      <c r="J405" s="63" t="str">
        <f t="shared" si="60"/>
        <v/>
      </c>
      <c r="K405" s="64" t="str">
        <f t="shared" si="61"/>
        <v/>
      </c>
      <c r="L405" s="65"/>
      <c r="M405" s="66"/>
      <c r="N405" s="67"/>
      <c r="O405" s="68" t="str">
        <f t="shared" si="57"/>
        <v/>
      </c>
      <c r="P405" s="69" t="str">
        <f t="shared" si="62"/>
        <v/>
      </c>
      <c r="Q405" s="69" t="str">
        <f t="shared" si="63"/>
        <v/>
      </c>
      <c r="R405" s="70" t="str">
        <f t="shared" si="64"/>
        <v/>
      </c>
      <c r="S405" s="71" t="b">
        <f t="shared" si="58"/>
        <v>0</v>
      </c>
      <c r="T405" s="72" t="b">
        <f t="shared" si="59"/>
        <v>0</v>
      </c>
      <c r="U405" s="72"/>
      <c r="V405" s="72"/>
      <c r="W405" s="72" t="b">
        <f t="shared" si="56"/>
        <v>0</v>
      </c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I405" s="91"/>
    </row>
    <row r="406" spans="3:35" s="73" customFormat="1" ht="13.2" x14ac:dyDescent="0.25">
      <c r="C406" s="57"/>
      <c r="D406" s="58"/>
      <c r="E406" s="83"/>
      <c r="F406" s="87"/>
      <c r="G406" s="87"/>
      <c r="H406" s="87"/>
      <c r="I406" s="62"/>
      <c r="J406" s="63" t="str">
        <f t="shared" si="60"/>
        <v/>
      </c>
      <c r="K406" s="64" t="str">
        <f t="shared" si="61"/>
        <v/>
      </c>
      <c r="L406" s="65"/>
      <c r="M406" s="66"/>
      <c r="N406" s="67"/>
      <c r="O406" s="68" t="str">
        <f t="shared" si="57"/>
        <v/>
      </c>
      <c r="P406" s="69" t="str">
        <f t="shared" si="62"/>
        <v/>
      </c>
      <c r="Q406" s="69" t="str">
        <f t="shared" si="63"/>
        <v/>
      </c>
      <c r="R406" s="70" t="str">
        <f t="shared" si="64"/>
        <v/>
      </c>
      <c r="S406" s="71" t="b">
        <f t="shared" si="58"/>
        <v>0</v>
      </c>
      <c r="T406" s="72" t="b">
        <f t="shared" si="59"/>
        <v>0</v>
      </c>
      <c r="U406" s="72"/>
      <c r="V406" s="72"/>
      <c r="W406" s="72" t="b">
        <f t="shared" si="56"/>
        <v>0</v>
      </c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</row>
    <row r="407" spans="3:35" s="73" customFormat="1" ht="13.2" x14ac:dyDescent="0.25">
      <c r="C407" s="57"/>
      <c r="D407" s="58"/>
      <c r="E407" s="83"/>
      <c r="F407" s="87"/>
      <c r="G407" s="87"/>
      <c r="H407" s="87"/>
      <c r="I407" s="62"/>
      <c r="J407" s="63" t="str">
        <f t="shared" si="60"/>
        <v/>
      </c>
      <c r="K407" s="64" t="str">
        <f t="shared" si="61"/>
        <v/>
      </c>
      <c r="L407" s="65"/>
      <c r="M407" s="66"/>
      <c r="N407" s="67"/>
      <c r="O407" s="68" t="str">
        <f t="shared" si="57"/>
        <v/>
      </c>
      <c r="P407" s="69" t="str">
        <f t="shared" si="62"/>
        <v/>
      </c>
      <c r="Q407" s="69" t="str">
        <f t="shared" si="63"/>
        <v/>
      </c>
      <c r="R407" s="70" t="str">
        <f t="shared" si="64"/>
        <v/>
      </c>
      <c r="S407" s="71" t="b">
        <f t="shared" si="58"/>
        <v>0</v>
      </c>
      <c r="T407" s="72" t="b">
        <f t="shared" si="59"/>
        <v>0</v>
      </c>
      <c r="U407" s="72"/>
      <c r="V407" s="72"/>
      <c r="W407" s="72" t="b">
        <f t="shared" si="56"/>
        <v>0</v>
      </c>
      <c r="Y407" s="91"/>
      <c r="Z407" s="91"/>
      <c r="AA407" s="91"/>
      <c r="AB407" s="91"/>
      <c r="AC407" s="91"/>
      <c r="AD407" s="91"/>
      <c r="AE407" s="91"/>
      <c r="AF407" s="91"/>
      <c r="AG407" s="91"/>
      <c r="AH407" s="91"/>
      <c r="AI407" s="91"/>
    </row>
    <row r="408" spans="3:35" s="73" customFormat="1" ht="13.2" x14ac:dyDescent="0.25">
      <c r="C408" s="57"/>
      <c r="D408" s="58"/>
      <c r="E408" s="83"/>
      <c r="F408" s="87"/>
      <c r="G408" s="87"/>
      <c r="H408" s="87"/>
      <c r="I408" s="62"/>
      <c r="J408" s="63" t="str">
        <f t="shared" si="60"/>
        <v/>
      </c>
      <c r="K408" s="64" t="str">
        <f t="shared" si="61"/>
        <v/>
      </c>
      <c r="L408" s="65"/>
      <c r="M408" s="66"/>
      <c r="N408" s="67"/>
      <c r="O408" s="68" t="str">
        <f t="shared" si="57"/>
        <v/>
      </c>
      <c r="P408" s="69" t="str">
        <f t="shared" si="62"/>
        <v/>
      </c>
      <c r="Q408" s="69" t="str">
        <f t="shared" si="63"/>
        <v/>
      </c>
      <c r="R408" s="70" t="str">
        <f t="shared" si="64"/>
        <v/>
      </c>
      <c r="S408" s="71" t="b">
        <f t="shared" si="58"/>
        <v>0</v>
      </c>
      <c r="T408" s="72" t="b">
        <f t="shared" si="59"/>
        <v>0</v>
      </c>
      <c r="U408" s="72"/>
      <c r="V408" s="72"/>
      <c r="W408" s="72" t="b">
        <f t="shared" si="56"/>
        <v>0</v>
      </c>
      <c r="Y408" s="91"/>
      <c r="Z408" s="91"/>
      <c r="AA408" s="91"/>
      <c r="AB408" s="91"/>
      <c r="AC408" s="91"/>
      <c r="AD408" s="91"/>
      <c r="AE408" s="91"/>
      <c r="AF408" s="91"/>
      <c r="AG408" s="91"/>
      <c r="AH408" s="91"/>
      <c r="AI408" s="91"/>
    </row>
    <row r="409" spans="3:35" s="73" customFormat="1" ht="13.2" x14ac:dyDescent="0.25">
      <c r="C409" s="57"/>
      <c r="D409" s="58"/>
      <c r="E409" s="83"/>
      <c r="F409" s="87"/>
      <c r="G409" s="87"/>
      <c r="H409" s="87"/>
      <c r="I409" s="62"/>
      <c r="J409" s="63" t="str">
        <f t="shared" si="60"/>
        <v/>
      </c>
      <c r="K409" s="64" t="str">
        <f t="shared" si="61"/>
        <v/>
      </c>
      <c r="L409" s="65"/>
      <c r="M409" s="66"/>
      <c r="N409" s="67"/>
      <c r="O409" s="68" t="str">
        <f t="shared" si="57"/>
        <v/>
      </c>
      <c r="P409" s="69" t="str">
        <f t="shared" si="62"/>
        <v/>
      </c>
      <c r="Q409" s="69" t="str">
        <f t="shared" si="63"/>
        <v/>
      </c>
      <c r="R409" s="70" t="str">
        <f t="shared" si="64"/>
        <v/>
      </c>
      <c r="S409" s="71" t="b">
        <f t="shared" si="58"/>
        <v>0</v>
      </c>
      <c r="T409" s="72" t="b">
        <f t="shared" si="59"/>
        <v>0</v>
      </c>
      <c r="U409" s="72"/>
      <c r="V409" s="72"/>
      <c r="W409" s="72" t="b">
        <f t="shared" si="56"/>
        <v>0</v>
      </c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</row>
    <row r="410" spans="3:35" s="73" customFormat="1" ht="13.2" x14ac:dyDescent="0.25">
      <c r="C410" s="57"/>
      <c r="D410" s="58"/>
      <c r="E410" s="83"/>
      <c r="F410" s="87"/>
      <c r="G410" s="87"/>
      <c r="H410" s="87"/>
      <c r="I410" s="62"/>
      <c r="J410" s="63" t="str">
        <f t="shared" si="60"/>
        <v/>
      </c>
      <c r="K410" s="64" t="str">
        <f t="shared" si="61"/>
        <v/>
      </c>
      <c r="L410" s="65"/>
      <c r="M410" s="66"/>
      <c r="N410" s="67"/>
      <c r="O410" s="68" t="str">
        <f t="shared" si="57"/>
        <v/>
      </c>
      <c r="P410" s="69" t="str">
        <f t="shared" si="62"/>
        <v/>
      </c>
      <c r="Q410" s="69" t="str">
        <f t="shared" si="63"/>
        <v/>
      </c>
      <c r="R410" s="70" t="str">
        <f t="shared" si="64"/>
        <v/>
      </c>
      <c r="S410" s="71" t="b">
        <f t="shared" si="58"/>
        <v>0</v>
      </c>
      <c r="T410" s="72" t="b">
        <f t="shared" si="59"/>
        <v>0</v>
      </c>
      <c r="U410" s="72"/>
      <c r="V410" s="72"/>
      <c r="W410" s="72" t="b">
        <f t="shared" si="56"/>
        <v>0</v>
      </c>
      <c r="Y410" s="91"/>
      <c r="Z410" s="91"/>
      <c r="AA410" s="91"/>
      <c r="AB410" s="91"/>
      <c r="AC410" s="91"/>
      <c r="AD410" s="91"/>
      <c r="AE410" s="91"/>
      <c r="AF410" s="91"/>
      <c r="AG410" s="91"/>
      <c r="AH410" s="91"/>
      <c r="AI410" s="91"/>
    </row>
    <row r="411" spans="3:35" s="73" customFormat="1" ht="13.2" x14ac:dyDescent="0.25">
      <c r="C411" s="57"/>
      <c r="D411" s="58"/>
      <c r="E411" s="83"/>
      <c r="F411" s="87"/>
      <c r="G411" s="87"/>
      <c r="H411" s="87"/>
      <c r="I411" s="62"/>
      <c r="J411" s="63" t="str">
        <f t="shared" si="60"/>
        <v/>
      </c>
      <c r="K411" s="64" t="str">
        <f t="shared" si="61"/>
        <v/>
      </c>
      <c r="L411" s="65"/>
      <c r="M411" s="66"/>
      <c r="N411" s="67"/>
      <c r="O411" s="68" t="str">
        <f t="shared" si="57"/>
        <v/>
      </c>
      <c r="P411" s="69" t="str">
        <f t="shared" si="62"/>
        <v/>
      </c>
      <c r="Q411" s="69" t="str">
        <f t="shared" si="63"/>
        <v/>
      </c>
      <c r="R411" s="70" t="str">
        <f t="shared" si="64"/>
        <v/>
      </c>
      <c r="S411" s="71" t="b">
        <f t="shared" si="58"/>
        <v>0</v>
      </c>
      <c r="T411" s="72" t="b">
        <f t="shared" si="59"/>
        <v>0</v>
      </c>
      <c r="U411" s="72"/>
      <c r="V411" s="72"/>
      <c r="W411" s="72" t="b">
        <f t="shared" si="56"/>
        <v>0</v>
      </c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</row>
    <row r="412" spans="3:35" s="73" customFormat="1" ht="13.2" x14ac:dyDescent="0.25">
      <c r="C412" s="57"/>
      <c r="D412" s="58"/>
      <c r="E412" s="83"/>
      <c r="F412" s="87"/>
      <c r="G412" s="87"/>
      <c r="H412" s="87"/>
      <c r="I412" s="62"/>
      <c r="J412" s="63" t="str">
        <f t="shared" si="60"/>
        <v/>
      </c>
      <c r="K412" s="64" t="str">
        <f t="shared" si="61"/>
        <v/>
      </c>
      <c r="L412" s="65"/>
      <c r="M412" s="66"/>
      <c r="N412" s="67"/>
      <c r="O412" s="68" t="str">
        <f t="shared" si="57"/>
        <v/>
      </c>
      <c r="P412" s="69" t="str">
        <f t="shared" si="62"/>
        <v/>
      </c>
      <c r="Q412" s="69" t="str">
        <f t="shared" si="63"/>
        <v/>
      </c>
      <c r="R412" s="70" t="str">
        <f t="shared" si="64"/>
        <v/>
      </c>
      <c r="S412" s="71" t="b">
        <f t="shared" si="58"/>
        <v>0</v>
      </c>
      <c r="T412" s="72" t="b">
        <f t="shared" si="59"/>
        <v>0</v>
      </c>
      <c r="U412" s="72"/>
      <c r="V412" s="72"/>
      <c r="W412" s="72" t="b">
        <f t="shared" si="56"/>
        <v>0</v>
      </c>
      <c r="Y412" s="91"/>
      <c r="Z412" s="91"/>
      <c r="AA412" s="91"/>
      <c r="AB412" s="91"/>
      <c r="AC412" s="91"/>
      <c r="AD412" s="91"/>
      <c r="AE412" s="91"/>
      <c r="AF412" s="91"/>
      <c r="AG412" s="91"/>
      <c r="AH412" s="91"/>
      <c r="AI412" s="91"/>
    </row>
    <row r="413" spans="3:35" s="73" customFormat="1" ht="13.2" x14ac:dyDescent="0.25">
      <c r="C413" s="57"/>
      <c r="D413" s="58"/>
      <c r="E413" s="83"/>
      <c r="F413" s="87"/>
      <c r="G413" s="87"/>
      <c r="H413" s="87"/>
      <c r="I413" s="62"/>
      <c r="J413" s="63" t="str">
        <f t="shared" si="60"/>
        <v/>
      </c>
      <c r="K413" s="64" t="str">
        <f t="shared" si="61"/>
        <v/>
      </c>
      <c r="L413" s="65"/>
      <c r="M413" s="66"/>
      <c r="N413" s="67"/>
      <c r="O413" s="68" t="str">
        <f t="shared" si="57"/>
        <v/>
      </c>
      <c r="P413" s="69" t="str">
        <f t="shared" si="62"/>
        <v/>
      </c>
      <c r="Q413" s="69" t="str">
        <f t="shared" si="63"/>
        <v/>
      </c>
      <c r="R413" s="70" t="str">
        <f t="shared" si="64"/>
        <v/>
      </c>
      <c r="S413" s="71" t="b">
        <f t="shared" si="58"/>
        <v>0</v>
      </c>
      <c r="T413" s="72" t="b">
        <f t="shared" si="59"/>
        <v>0</v>
      </c>
      <c r="U413" s="72"/>
      <c r="V413" s="72"/>
      <c r="W413" s="72" t="b">
        <f t="shared" si="56"/>
        <v>0</v>
      </c>
      <c r="Y413" s="91"/>
      <c r="Z413" s="91"/>
      <c r="AA413" s="91"/>
      <c r="AB413" s="91"/>
      <c r="AC413" s="91"/>
      <c r="AD413" s="91"/>
      <c r="AE413" s="91"/>
      <c r="AF413" s="91"/>
      <c r="AG413" s="91"/>
      <c r="AH413" s="91"/>
      <c r="AI413" s="91"/>
    </row>
    <row r="414" spans="3:35" s="73" customFormat="1" ht="13.2" x14ac:dyDescent="0.25">
      <c r="C414" s="57"/>
      <c r="D414" s="58"/>
      <c r="E414" s="83"/>
      <c r="F414" s="87"/>
      <c r="G414" s="87"/>
      <c r="H414" s="87"/>
      <c r="I414" s="62"/>
      <c r="J414" s="63" t="str">
        <f t="shared" si="60"/>
        <v/>
      </c>
      <c r="K414" s="64" t="str">
        <f t="shared" si="61"/>
        <v/>
      </c>
      <c r="L414" s="65"/>
      <c r="M414" s="66"/>
      <c r="N414" s="67"/>
      <c r="O414" s="68" t="str">
        <f t="shared" si="57"/>
        <v/>
      </c>
      <c r="P414" s="69" t="str">
        <f t="shared" si="62"/>
        <v/>
      </c>
      <c r="Q414" s="69" t="str">
        <f t="shared" si="63"/>
        <v/>
      </c>
      <c r="R414" s="70" t="str">
        <f t="shared" si="64"/>
        <v/>
      </c>
      <c r="S414" s="71" t="b">
        <f t="shared" si="58"/>
        <v>0</v>
      </c>
      <c r="T414" s="72" t="b">
        <f t="shared" si="59"/>
        <v>0</v>
      </c>
      <c r="U414" s="72"/>
      <c r="V414" s="72"/>
      <c r="W414" s="72" t="b">
        <f t="shared" si="56"/>
        <v>0</v>
      </c>
      <c r="Y414" s="91"/>
      <c r="Z414" s="91"/>
      <c r="AA414" s="91"/>
      <c r="AB414" s="91"/>
      <c r="AC414" s="91"/>
      <c r="AD414" s="91"/>
      <c r="AE414" s="91"/>
      <c r="AF414" s="91"/>
      <c r="AG414" s="91"/>
      <c r="AH414" s="91"/>
      <c r="AI414" s="91"/>
    </row>
    <row r="415" spans="3:35" s="73" customFormat="1" ht="13.2" x14ac:dyDescent="0.25">
      <c r="C415" s="57"/>
      <c r="D415" s="58"/>
      <c r="E415" s="83"/>
      <c r="F415" s="87"/>
      <c r="G415" s="87"/>
      <c r="H415" s="87"/>
      <c r="I415" s="62"/>
      <c r="J415" s="63" t="str">
        <f t="shared" si="60"/>
        <v/>
      </c>
      <c r="K415" s="64" t="str">
        <f t="shared" si="61"/>
        <v/>
      </c>
      <c r="L415" s="65"/>
      <c r="M415" s="66"/>
      <c r="N415" s="67"/>
      <c r="O415" s="68" t="str">
        <f t="shared" si="57"/>
        <v/>
      </c>
      <c r="P415" s="69" t="str">
        <f t="shared" si="62"/>
        <v/>
      </c>
      <c r="Q415" s="69" t="str">
        <f t="shared" si="63"/>
        <v/>
      </c>
      <c r="R415" s="70" t="str">
        <f t="shared" si="64"/>
        <v/>
      </c>
      <c r="S415" s="71" t="b">
        <f t="shared" si="58"/>
        <v>0</v>
      </c>
      <c r="T415" s="72" t="b">
        <f t="shared" si="59"/>
        <v>0</v>
      </c>
      <c r="U415" s="72"/>
      <c r="V415" s="72"/>
      <c r="W415" s="72" t="b">
        <f t="shared" si="56"/>
        <v>0</v>
      </c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</row>
    <row r="416" spans="3:35" s="73" customFormat="1" ht="13.2" x14ac:dyDescent="0.25">
      <c r="C416" s="57"/>
      <c r="D416" s="58"/>
      <c r="E416" s="83"/>
      <c r="F416" s="87"/>
      <c r="G416" s="87"/>
      <c r="H416" s="87"/>
      <c r="I416" s="62"/>
      <c r="J416" s="63" t="str">
        <f t="shared" si="60"/>
        <v/>
      </c>
      <c r="K416" s="64" t="str">
        <f t="shared" si="61"/>
        <v/>
      </c>
      <c r="L416" s="65"/>
      <c r="M416" s="66"/>
      <c r="N416" s="67"/>
      <c r="O416" s="68" t="str">
        <f t="shared" si="57"/>
        <v/>
      </c>
      <c r="P416" s="69" t="str">
        <f t="shared" si="62"/>
        <v/>
      </c>
      <c r="Q416" s="69" t="str">
        <f t="shared" si="63"/>
        <v/>
      </c>
      <c r="R416" s="70" t="str">
        <f t="shared" si="64"/>
        <v/>
      </c>
      <c r="S416" s="71" t="b">
        <f t="shared" si="58"/>
        <v>0</v>
      </c>
      <c r="T416" s="72" t="b">
        <f t="shared" si="59"/>
        <v>0</v>
      </c>
      <c r="U416" s="72"/>
      <c r="V416" s="72"/>
      <c r="W416" s="72" t="b">
        <f t="shared" si="56"/>
        <v>0</v>
      </c>
      <c r="Y416" s="91"/>
      <c r="Z416" s="91"/>
      <c r="AA416" s="91"/>
      <c r="AB416" s="91"/>
      <c r="AC416" s="91"/>
      <c r="AD416" s="91"/>
      <c r="AE416" s="91"/>
      <c r="AF416" s="91"/>
      <c r="AG416" s="91"/>
      <c r="AH416" s="91"/>
      <c r="AI416" s="91"/>
    </row>
    <row r="417" spans="3:35" s="73" customFormat="1" ht="13.2" x14ac:dyDescent="0.25">
      <c r="C417" s="57"/>
      <c r="D417" s="58"/>
      <c r="E417" s="83"/>
      <c r="F417" s="87"/>
      <c r="G417" s="87"/>
      <c r="H417" s="87"/>
      <c r="I417" s="62"/>
      <c r="J417" s="63" t="str">
        <f t="shared" si="60"/>
        <v/>
      </c>
      <c r="K417" s="64" t="str">
        <f t="shared" si="61"/>
        <v/>
      </c>
      <c r="L417" s="65"/>
      <c r="M417" s="66"/>
      <c r="N417" s="67"/>
      <c r="O417" s="68" t="str">
        <f t="shared" si="57"/>
        <v/>
      </c>
      <c r="P417" s="69" t="str">
        <f t="shared" si="62"/>
        <v/>
      </c>
      <c r="Q417" s="69" t="str">
        <f t="shared" si="63"/>
        <v/>
      </c>
      <c r="R417" s="70" t="str">
        <f t="shared" si="64"/>
        <v/>
      </c>
      <c r="S417" s="71" t="b">
        <f t="shared" si="58"/>
        <v>0</v>
      </c>
      <c r="T417" s="72" t="b">
        <f t="shared" si="59"/>
        <v>0</v>
      </c>
      <c r="U417" s="72"/>
      <c r="V417" s="72"/>
      <c r="W417" s="72" t="b">
        <f t="shared" si="56"/>
        <v>0</v>
      </c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</row>
    <row r="418" spans="3:35" s="73" customFormat="1" ht="13.2" x14ac:dyDescent="0.25">
      <c r="C418" s="57"/>
      <c r="D418" s="58"/>
      <c r="E418" s="83"/>
      <c r="F418" s="87"/>
      <c r="G418" s="87"/>
      <c r="H418" s="87"/>
      <c r="I418" s="62"/>
      <c r="J418" s="63" t="str">
        <f t="shared" si="60"/>
        <v/>
      </c>
      <c r="K418" s="64" t="str">
        <f t="shared" si="61"/>
        <v/>
      </c>
      <c r="L418" s="65"/>
      <c r="M418" s="66"/>
      <c r="N418" s="67"/>
      <c r="O418" s="68" t="str">
        <f t="shared" si="57"/>
        <v/>
      </c>
      <c r="P418" s="69" t="str">
        <f t="shared" si="62"/>
        <v/>
      </c>
      <c r="Q418" s="69" t="str">
        <f t="shared" si="63"/>
        <v/>
      </c>
      <c r="R418" s="70" t="str">
        <f t="shared" si="64"/>
        <v/>
      </c>
      <c r="S418" s="71" t="b">
        <f t="shared" si="58"/>
        <v>0</v>
      </c>
      <c r="T418" s="72" t="b">
        <f t="shared" si="59"/>
        <v>0</v>
      </c>
      <c r="U418" s="72"/>
      <c r="V418" s="72"/>
      <c r="W418" s="72" t="b">
        <f t="shared" si="56"/>
        <v>0</v>
      </c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</row>
    <row r="419" spans="3:35" s="73" customFormat="1" ht="13.2" x14ac:dyDescent="0.25">
      <c r="C419" s="57"/>
      <c r="D419" s="58"/>
      <c r="E419" s="83"/>
      <c r="F419" s="87"/>
      <c r="G419" s="87"/>
      <c r="H419" s="87"/>
      <c r="I419" s="62"/>
      <c r="J419" s="63" t="str">
        <f t="shared" si="60"/>
        <v/>
      </c>
      <c r="K419" s="64" t="str">
        <f t="shared" si="61"/>
        <v/>
      </c>
      <c r="L419" s="65"/>
      <c r="M419" s="66"/>
      <c r="N419" s="67"/>
      <c r="O419" s="68" t="str">
        <f t="shared" si="57"/>
        <v/>
      </c>
      <c r="P419" s="69" t="str">
        <f t="shared" si="62"/>
        <v/>
      </c>
      <c r="Q419" s="69" t="str">
        <f t="shared" si="63"/>
        <v/>
      </c>
      <c r="R419" s="70" t="str">
        <f t="shared" si="64"/>
        <v/>
      </c>
      <c r="S419" s="71" t="b">
        <f t="shared" si="58"/>
        <v>0</v>
      </c>
      <c r="T419" s="72" t="b">
        <f t="shared" si="59"/>
        <v>0</v>
      </c>
      <c r="U419" s="72"/>
      <c r="V419" s="72"/>
      <c r="W419" s="72" t="b">
        <f t="shared" si="56"/>
        <v>0</v>
      </c>
      <c r="Y419" s="91"/>
      <c r="Z419" s="91"/>
      <c r="AA419" s="91"/>
      <c r="AB419" s="91"/>
      <c r="AC419" s="91"/>
      <c r="AD419" s="91"/>
      <c r="AE419" s="91"/>
      <c r="AF419" s="91"/>
      <c r="AG419" s="91"/>
      <c r="AH419" s="91"/>
      <c r="AI419" s="91"/>
    </row>
    <row r="420" spans="3:35" s="73" customFormat="1" ht="13.2" x14ac:dyDescent="0.25">
      <c r="C420" s="57"/>
      <c r="D420" s="58"/>
      <c r="E420" s="83"/>
      <c r="F420" s="87"/>
      <c r="G420" s="87"/>
      <c r="H420" s="87"/>
      <c r="I420" s="62"/>
      <c r="J420" s="63" t="str">
        <f t="shared" si="60"/>
        <v/>
      </c>
      <c r="K420" s="64" t="str">
        <f t="shared" si="61"/>
        <v/>
      </c>
      <c r="L420" s="65"/>
      <c r="M420" s="66"/>
      <c r="N420" s="67"/>
      <c r="O420" s="68" t="str">
        <f t="shared" si="57"/>
        <v/>
      </c>
      <c r="P420" s="69" t="str">
        <f t="shared" si="62"/>
        <v/>
      </c>
      <c r="Q420" s="69" t="str">
        <f t="shared" si="63"/>
        <v/>
      </c>
      <c r="R420" s="70" t="str">
        <f t="shared" si="64"/>
        <v/>
      </c>
      <c r="S420" s="71" t="b">
        <f t="shared" si="58"/>
        <v>0</v>
      </c>
      <c r="T420" s="72" t="b">
        <f t="shared" si="59"/>
        <v>0</v>
      </c>
      <c r="U420" s="72"/>
      <c r="V420" s="72"/>
      <c r="W420" s="72" t="b">
        <f t="shared" si="56"/>
        <v>0</v>
      </c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</row>
    <row r="421" spans="3:35" s="73" customFormat="1" ht="13.2" x14ac:dyDescent="0.25">
      <c r="C421" s="57"/>
      <c r="D421" s="58"/>
      <c r="E421" s="83"/>
      <c r="F421" s="87"/>
      <c r="G421" s="87"/>
      <c r="H421" s="87"/>
      <c r="I421" s="62"/>
      <c r="J421" s="63" t="str">
        <f t="shared" si="60"/>
        <v/>
      </c>
      <c r="K421" s="64" t="str">
        <f t="shared" si="61"/>
        <v/>
      </c>
      <c r="L421" s="65"/>
      <c r="M421" s="66"/>
      <c r="N421" s="67"/>
      <c r="O421" s="68" t="str">
        <f t="shared" si="57"/>
        <v/>
      </c>
      <c r="P421" s="69" t="str">
        <f t="shared" si="62"/>
        <v/>
      </c>
      <c r="Q421" s="69" t="str">
        <f t="shared" si="63"/>
        <v/>
      </c>
      <c r="R421" s="70" t="str">
        <f t="shared" si="64"/>
        <v/>
      </c>
      <c r="S421" s="71" t="b">
        <f t="shared" si="58"/>
        <v>0</v>
      </c>
      <c r="T421" s="72" t="b">
        <f t="shared" si="59"/>
        <v>0</v>
      </c>
      <c r="U421" s="72"/>
      <c r="V421" s="72"/>
      <c r="W421" s="72" t="b">
        <f t="shared" si="56"/>
        <v>0</v>
      </c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</row>
    <row r="422" spans="3:35" s="73" customFormat="1" ht="13.2" x14ac:dyDescent="0.25">
      <c r="C422" s="57"/>
      <c r="D422" s="58"/>
      <c r="E422" s="83"/>
      <c r="F422" s="87"/>
      <c r="G422" s="87"/>
      <c r="H422" s="87"/>
      <c r="I422" s="62"/>
      <c r="J422" s="63" t="str">
        <f t="shared" si="60"/>
        <v/>
      </c>
      <c r="K422" s="64" t="str">
        <f t="shared" si="61"/>
        <v/>
      </c>
      <c r="L422" s="65"/>
      <c r="M422" s="66"/>
      <c r="N422" s="67"/>
      <c r="O422" s="68" t="str">
        <f t="shared" si="57"/>
        <v/>
      </c>
      <c r="P422" s="69" t="str">
        <f t="shared" si="62"/>
        <v/>
      </c>
      <c r="Q422" s="69" t="str">
        <f t="shared" si="63"/>
        <v/>
      </c>
      <c r="R422" s="70" t="str">
        <f t="shared" si="64"/>
        <v/>
      </c>
      <c r="S422" s="71" t="b">
        <f t="shared" si="58"/>
        <v>0</v>
      </c>
      <c r="T422" s="72" t="b">
        <f t="shared" si="59"/>
        <v>0</v>
      </c>
      <c r="U422" s="72"/>
      <c r="V422" s="72"/>
      <c r="W422" s="72" t="b">
        <f t="shared" si="56"/>
        <v>0</v>
      </c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</row>
    <row r="423" spans="3:35" s="73" customFormat="1" ht="13.2" x14ac:dyDescent="0.25">
      <c r="C423" s="57"/>
      <c r="D423" s="58"/>
      <c r="E423" s="83"/>
      <c r="F423" s="87"/>
      <c r="G423" s="87"/>
      <c r="H423" s="87"/>
      <c r="I423" s="62"/>
      <c r="J423" s="63" t="str">
        <f t="shared" si="60"/>
        <v/>
      </c>
      <c r="K423" s="64" t="str">
        <f t="shared" si="61"/>
        <v/>
      </c>
      <c r="L423" s="65"/>
      <c r="M423" s="66"/>
      <c r="N423" s="67"/>
      <c r="O423" s="68" t="str">
        <f t="shared" si="57"/>
        <v/>
      </c>
      <c r="P423" s="69" t="str">
        <f t="shared" si="62"/>
        <v/>
      </c>
      <c r="Q423" s="69" t="str">
        <f t="shared" si="63"/>
        <v/>
      </c>
      <c r="R423" s="70" t="str">
        <f t="shared" si="64"/>
        <v/>
      </c>
      <c r="S423" s="71" t="b">
        <f t="shared" si="58"/>
        <v>0</v>
      </c>
      <c r="T423" s="72" t="b">
        <f t="shared" si="59"/>
        <v>0</v>
      </c>
      <c r="U423" s="72"/>
      <c r="V423" s="72"/>
      <c r="W423" s="72" t="b">
        <f t="shared" si="56"/>
        <v>0</v>
      </c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</row>
    <row r="424" spans="3:35" s="73" customFormat="1" ht="13.2" x14ac:dyDescent="0.25">
      <c r="C424" s="57"/>
      <c r="D424" s="58"/>
      <c r="E424" s="83"/>
      <c r="F424" s="87"/>
      <c r="G424" s="87"/>
      <c r="H424" s="87"/>
      <c r="I424" s="62"/>
      <c r="J424" s="63" t="str">
        <f t="shared" si="60"/>
        <v/>
      </c>
      <c r="K424" s="64" t="str">
        <f t="shared" si="61"/>
        <v/>
      </c>
      <c r="L424" s="65"/>
      <c r="M424" s="66"/>
      <c r="N424" s="67"/>
      <c r="O424" s="68" t="str">
        <f t="shared" si="57"/>
        <v/>
      </c>
      <c r="P424" s="69" t="str">
        <f t="shared" si="62"/>
        <v/>
      </c>
      <c r="Q424" s="69" t="str">
        <f t="shared" si="63"/>
        <v/>
      </c>
      <c r="R424" s="70" t="str">
        <f t="shared" si="64"/>
        <v/>
      </c>
      <c r="S424" s="71" t="b">
        <f t="shared" si="58"/>
        <v>0</v>
      </c>
      <c r="T424" s="72" t="b">
        <f t="shared" si="59"/>
        <v>0</v>
      </c>
      <c r="U424" s="72"/>
      <c r="V424" s="72"/>
      <c r="W424" s="72" t="b">
        <f t="shared" si="56"/>
        <v>0</v>
      </c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</row>
    <row r="425" spans="3:35" s="73" customFormat="1" ht="13.2" x14ac:dyDescent="0.25">
      <c r="C425" s="57"/>
      <c r="D425" s="58"/>
      <c r="E425" s="83"/>
      <c r="F425" s="87"/>
      <c r="G425" s="87"/>
      <c r="H425" s="87"/>
      <c r="I425" s="62"/>
      <c r="J425" s="63" t="str">
        <f t="shared" si="60"/>
        <v/>
      </c>
      <c r="K425" s="64" t="str">
        <f t="shared" si="61"/>
        <v/>
      </c>
      <c r="L425" s="65"/>
      <c r="M425" s="66"/>
      <c r="N425" s="67"/>
      <c r="O425" s="68" t="str">
        <f t="shared" si="57"/>
        <v/>
      </c>
      <c r="P425" s="69" t="str">
        <f t="shared" si="62"/>
        <v/>
      </c>
      <c r="Q425" s="69" t="str">
        <f t="shared" si="63"/>
        <v/>
      </c>
      <c r="R425" s="70" t="str">
        <f t="shared" si="64"/>
        <v/>
      </c>
      <c r="S425" s="71" t="b">
        <f t="shared" si="58"/>
        <v>0</v>
      </c>
      <c r="T425" s="72" t="b">
        <f t="shared" si="59"/>
        <v>0</v>
      </c>
      <c r="U425" s="72"/>
      <c r="V425" s="72"/>
      <c r="W425" s="72" t="b">
        <f t="shared" si="56"/>
        <v>0</v>
      </c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</row>
    <row r="426" spans="3:35" s="73" customFormat="1" ht="13.2" x14ac:dyDescent="0.25">
      <c r="C426" s="57"/>
      <c r="D426" s="58"/>
      <c r="E426" s="83"/>
      <c r="F426" s="87"/>
      <c r="G426" s="87"/>
      <c r="H426" s="87"/>
      <c r="I426" s="62"/>
      <c r="J426" s="63" t="str">
        <f t="shared" si="60"/>
        <v/>
      </c>
      <c r="K426" s="64" t="str">
        <f t="shared" si="61"/>
        <v/>
      </c>
      <c r="L426" s="65"/>
      <c r="M426" s="66"/>
      <c r="N426" s="67"/>
      <c r="O426" s="68" t="str">
        <f t="shared" si="57"/>
        <v/>
      </c>
      <c r="P426" s="69" t="str">
        <f t="shared" si="62"/>
        <v/>
      </c>
      <c r="Q426" s="69" t="str">
        <f t="shared" si="63"/>
        <v/>
      </c>
      <c r="R426" s="70" t="str">
        <f t="shared" si="64"/>
        <v/>
      </c>
      <c r="S426" s="71" t="b">
        <f t="shared" si="58"/>
        <v>0</v>
      </c>
      <c r="T426" s="72" t="b">
        <f t="shared" si="59"/>
        <v>0</v>
      </c>
      <c r="U426" s="72"/>
      <c r="V426" s="72"/>
      <c r="W426" s="72" t="b">
        <f t="shared" si="56"/>
        <v>0</v>
      </c>
      <c r="Y426" s="91"/>
      <c r="Z426" s="91"/>
      <c r="AA426" s="91"/>
      <c r="AB426" s="91"/>
      <c r="AC426" s="91"/>
      <c r="AD426" s="91"/>
      <c r="AE426" s="91"/>
      <c r="AF426" s="91"/>
      <c r="AG426" s="91"/>
      <c r="AH426" s="91"/>
      <c r="AI426" s="91"/>
    </row>
    <row r="427" spans="3:35" s="73" customFormat="1" ht="13.2" x14ac:dyDescent="0.25">
      <c r="C427" s="57"/>
      <c r="D427" s="58"/>
      <c r="E427" s="83"/>
      <c r="F427" s="87"/>
      <c r="G427" s="87"/>
      <c r="H427" s="87"/>
      <c r="I427" s="62"/>
      <c r="J427" s="63" t="str">
        <f t="shared" si="60"/>
        <v/>
      </c>
      <c r="K427" s="64" t="str">
        <f t="shared" si="61"/>
        <v/>
      </c>
      <c r="L427" s="65"/>
      <c r="M427" s="66"/>
      <c r="N427" s="67"/>
      <c r="O427" s="68" t="str">
        <f t="shared" si="57"/>
        <v/>
      </c>
      <c r="P427" s="69" t="str">
        <f t="shared" si="62"/>
        <v/>
      </c>
      <c r="Q427" s="69" t="str">
        <f t="shared" si="63"/>
        <v/>
      </c>
      <c r="R427" s="70" t="str">
        <f t="shared" si="64"/>
        <v/>
      </c>
      <c r="S427" s="71" t="b">
        <f t="shared" si="58"/>
        <v>0</v>
      </c>
      <c r="T427" s="72" t="b">
        <f t="shared" si="59"/>
        <v>0</v>
      </c>
      <c r="U427" s="72"/>
      <c r="V427" s="72"/>
      <c r="W427" s="72" t="b">
        <f t="shared" si="56"/>
        <v>0</v>
      </c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</row>
    <row r="428" spans="3:35" s="73" customFormat="1" ht="13.2" x14ac:dyDescent="0.25">
      <c r="C428" s="57"/>
      <c r="D428" s="58"/>
      <c r="E428" s="83"/>
      <c r="F428" s="87"/>
      <c r="G428" s="87"/>
      <c r="H428" s="87"/>
      <c r="I428" s="62"/>
      <c r="J428" s="63" t="str">
        <f t="shared" si="60"/>
        <v/>
      </c>
      <c r="K428" s="64" t="str">
        <f t="shared" si="61"/>
        <v/>
      </c>
      <c r="L428" s="65"/>
      <c r="M428" s="66"/>
      <c r="N428" s="67"/>
      <c r="O428" s="68" t="str">
        <f t="shared" si="57"/>
        <v/>
      </c>
      <c r="P428" s="69" t="str">
        <f t="shared" si="62"/>
        <v/>
      </c>
      <c r="Q428" s="69" t="str">
        <f t="shared" si="63"/>
        <v/>
      </c>
      <c r="R428" s="70" t="str">
        <f t="shared" si="64"/>
        <v/>
      </c>
      <c r="S428" s="71" t="b">
        <f t="shared" si="58"/>
        <v>0</v>
      </c>
      <c r="T428" s="72" t="b">
        <f t="shared" si="59"/>
        <v>0</v>
      </c>
      <c r="U428" s="72"/>
      <c r="V428" s="72"/>
      <c r="W428" s="72" t="b">
        <f t="shared" si="56"/>
        <v>0</v>
      </c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</row>
    <row r="429" spans="3:35" s="73" customFormat="1" ht="13.2" x14ac:dyDescent="0.25">
      <c r="C429" s="57"/>
      <c r="D429" s="58"/>
      <c r="E429" s="83"/>
      <c r="F429" s="87"/>
      <c r="G429" s="87"/>
      <c r="H429" s="87"/>
      <c r="I429" s="62"/>
      <c r="J429" s="63" t="str">
        <f t="shared" si="60"/>
        <v/>
      </c>
      <c r="K429" s="64" t="str">
        <f t="shared" si="61"/>
        <v/>
      </c>
      <c r="L429" s="65"/>
      <c r="M429" s="66"/>
      <c r="N429" s="67"/>
      <c r="O429" s="68" t="str">
        <f t="shared" si="57"/>
        <v/>
      </c>
      <c r="P429" s="69" t="str">
        <f t="shared" si="62"/>
        <v/>
      </c>
      <c r="Q429" s="69" t="str">
        <f t="shared" si="63"/>
        <v/>
      </c>
      <c r="R429" s="70" t="str">
        <f t="shared" si="64"/>
        <v/>
      </c>
      <c r="S429" s="71" t="b">
        <f t="shared" si="58"/>
        <v>0</v>
      </c>
      <c r="T429" s="72" t="b">
        <f t="shared" si="59"/>
        <v>0</v>
      </c>
      <c r="U429" s="72"/>
      <c r="V429" s="72"/>
      <c r="W429" s="72" t="b">
        <f t="shared" si="56"/>
        <v>0</v>
      </c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</row>
    <row r="430" spans="3:35" s="73" customFormat="1" ht="13.2" x14ac:dyDescent="0.25">
      <c r="C430" s="57"/>
      <c r="D430" s="58"/>
      <c r="E430" s="83"/>
      <c r="F430" s="87"/>
      <c r="G430" s="87"/>
      <c r="H430" s="87"/>
      <c r="I430" s="62"/>
      <c r="J430" s="63" t="str">
        <f t="shared" si="60"/>
        <v/>
      </c>
      <c r="K430" s="64" t="str">
        <f t="shared" si="61"/>
        <v/>
      </c>
      <c r="L430" s="65"/>
      <c r="M430" s="66"/>
      <c r="N430" s="67"/>
      <c r="O430" s="68" t="str">
        <f t="shared" si="57"/>
        <v/>
      </c>
      <c r="P430" s="69" t="str">
        <f t="shared" si="62"/>
        <v/>
      </c>
      <c r="Q430" s="69" t="str">
        <f t="shared" si="63"/>
        <v/>
      </c>
      <c r="R430" s="70" t="str">
        <f t="shared" si="64"/>
        <v/>
      </c>
      <c r="S430" s="71" t="b">
        <f t="shared" si="58"/>
        <v>0</v>
      </c>
      <c r="T430" s="72" t="b">
        <f t="shared" si="59"/>
        <v>0</v>
      </c>
      <c r="U430" s="72"/>
      <c r="V430" s="72"/>
      <c r="W430" s="72" t="b">
        <f t="shared" si="56"/>
        <v>0</v>
      </c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</row>
    <row r="431" spans="3:35" s="73" customFormat="1" ht="13.2" x14ac:dyDescent="0.25">
      <c r="C431" s="57"/>
      <c r="D431" s="58"/>
      <c r="E431" s="83"/>
      <c r="F431" s="87"/>
      <c r="G431" s="87"/>
      <c r="H431" s="87"/>
      <c r="I431" s="62"/>
      <c r="J431" s="63" t="str">
        <f t="shared" si="60"/>
        <v/>
      </c>
      <c r="K431" s="64" t="str">
        <f t="shared" si="61"/>
        <v/>
      </c>
      <c r="L431" s="65"/>
      <c r="M431" s="66"/>
      <c r="N431" s="67"/>
      <c r="O431" s="68" t="str">
        <f t="shared" si="57"/>
        <v/>
      </c>
      <c r="P431" s="69" t="str">
        <f t="shared" si="62"/>
        <v/>
      </c>
      <c r="Q431" s="69" t="str">
        <f t="shared" si="63"/>
        <v/>
      </c>
      <c r="R431" s="70" t="str">
        <f t="shared" si="64"/>
        <v/>
      </c>
      <c r="S431" s="71" t="b">
        <f t="shared" si="58"/>
        <v>0</v>
      </c>
      <c r="T431" s="72" t="b">
        <f t="shared" si="59"/>
        <v>0</v>
      </c>
      <c r="U431" s="72"/>
      <c r="V431" s="72"/>
      <c r="W431" s="72" t="b">
        <f t="shared" si="56"/>
        <v>0</v>
      </c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</row>
    <row r="432" spans="3:35" s="73" customFormat="1" ht="13.2" x14ac:dyDescent="0.25">
      <c r="C432" s="57"/>
      <c r="D432" s="58"/>
      <c r="E432" s="83"/>
      <c r="F432" s="87"/>
      <c r="G432" s="87"/>
      <c r="H432" s="87"/>
      <c r="I432" s="62"/>
      <c r="J432" s="63" t="str">
        <f t="shared" si="60"/>
        <v/>
      </c>
      <c r="K432" s="64" t="str">
        <f t="shared" si="61"/>
        <v/>
      </c>
      <c r="L432" s="65"/>
      <c r="M432" s="66"/>
      <c r="N432" s="67"/>
      <c r="O432" s="68" t="str">
        <f t="shared" si="57"/>
        <v/>
      </c>
      <c r="P432" s="69" t="str">
        <f t="shared" si="62"/>
        <v/>
      </c>
      <c r="Q432" s="69" t="str">
        <f t="shared" si="63"/>
        <v/>
      </c>
      <c r="R432" s="70" t="str">
        <f t="shared" si="64"/>
        <v/>
      </c>
      <c r="S432" s="71" t="b">
        <f t="shared" si="58"/>
        <v>0</v>
      </c>
      <c r="T432" s="72" t="b">
        <f t="shared" si="59"/>
        <v>0</v>
      </c>
      <c r="U432" s="72"/>
      <c r="V432" s="72"/>
      <c r="W432" s="72" t="b">
        <f t="shared" si="56"/>
        <v>0</v>
      </c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</row>
    <row r="433" spans="3:35" s="73" customFormat="1" ht="13.2" x14ac:dyDescent="0.25">
      <c r="C433" s="57"/>
      <c r="D433" s="58"/>
      <c r="E433" s="83"/>
      <c r="F433" s="87"/>
      <c r="G433" s="87"/>
      <c r="H433" s="87"/>
      <c r="I433" s="62"/>
      <c r="J433" s="63" t="str">
        <f t="shared" si="60"/>
        <v/>
      </c>
      <c r="K433" s="64" t="str">
        <f t="shared" si="61"/>
        <v/>
      </c>
      <c r="L433" s="65"/>
      <c r="M433" s="66"/>
      <c r="N433" s="67"/>
      <c r="O433" s="68" t="str">
        <f t="shared" si="57"/>
        <v/>
      </c>
      <c r="P433" s="69" t="str">
        <f t="shared" si="62"/>
        <v/>
      </c>
      <c r="Q433" s="69" t="str">
        <f t="shared" si="63"/>
        <v/>
      </c>
      <c r="R433" s="70" t="str">
        <f t="shared" si="64"/>
        <v/>
      </c>
      <c r="S433" s="71" t="b">
        <f t="shared" si="58"/>
        <v>0</v>
      </c>
      <c r="T433" s="72" t="b">
        <f t="shared" si="59"/>
        <v>0</v>
      </c>
      <c r="U433" s="72"/>
      <c r="V433" s="72"/>
      <c r="W433" s="72" t="b">
        <f t="shared" si="56"/>
        <v>0</v>
      </c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</row>
    <row r="434" spans="3:35" s="73" customFormat="1" ht="13.2" x14ac:dyDescent="0.25">
      <c r="C434" s="57"/>
      <c r="D434" s="58"/>
      <c r="E434" s="83"/>
      <c r="F434" s="87"/>
      <c r="G434" s="87"/>
      <c r="H434" s="87"/>
      <c r="I434" s="62"/>
      <c r="J434" s="63" t="str">
        <f t="shared" si="60"/>
        <v/>
      </c>
      <c r="K434" s="64" t="str">
        <f t="shared" si="61"/>
        <v/>
      </c>
      <c r="L434" s="65"/>
      <c r="M434" s="66"/>
      <c r="N434" s="67"/>
      <c r="O434" s="68" t="str">
        <f t="shared" si="57"/>
        <v/>
      </c>
      <c r="P434" s="69" t="str">
        <f t="shared" si="62"/>
        <v/>
      </c>
      <c r="Q434" s="69" t="str">
        <f t="shared" si="63"/>
        <v/>
      </c>
      <c r="R434" s="70" t="str">
        <f t="shared" si="64"/>
        <v/>
      </c>
      <c r="S434" s="71" t="b">
        <f t="shared" si="58"/>
        <v>0</v>
      </c>
      <c r="T434" s="72" t="b">
        <f t="shared" si="59"/>
        <v>0</v>
      </c>
      <c r="U434" s="72"/>
      <c r="V434" s="72"/>
      <c r="W434" s="72" t="b">
        <f t="shared" si="56"/>
        <v>0</v>
      </c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</row>
    <row r="435" spans="3:35" s="73" customFormat="1" ht="13.2" x14ac:dyDescent="0.25">
      <c r="C435" s="57"/>
      <c r="D435" s="58"/>
      <c r="E435" s="83"/>
      <c r="F435" s="87"/>
      <c r="G435" s="87"/>
      <c r="H435" s="87"/>
      <c r="I435" s="62"/>
      <c r="J435" s="63" t="str">
        <f t="shared" si="60"/>
        <v/>
      </c>
      <c r="K435" s="64" t="str">
        <f t="shared" si="61"/>
        <v/>
      </c>
      <c r="L435" s="65"/>
      <c r="M435" s="66"/>
      <c r="N435" s="67"/>
      <c r="O435" s="68" t="str">
        <f t="shared" si="57"/>
        <v/>
      </c>
      <c r="P435" s="69" t="str">
        <f t="shared" si="62"/>
        <v/>
      </c>
      <c r="Q435" s="69" t="str">
        <f t="shared" si="63"/>
        <v/>
      </c>
      <c r="R435" s="70" t="str">
        <f t="shared" si="64"/>
        <v/>
      </c>
      <c r="S435" s="71" t="b">
        <f t="shared" si="58"/>
        <v>0</v>
      </c>
      <c r="T435" s="72" t="b">
        <f t="shared" si="59"/>
        <v>0</v>
      </c>
      <c r="U435" s="72"/>
      <c r="V435" s="72"/>
      <c r="W435" s="72" t="b">
        <f t="shared" si="56"/>
        <v>0</v>
      </c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</row>
    <row r="436" spans="3:35" s="73" customFormat="1" ht="13.2" x14ac:dyDescent="0.25">
      <c r="C436" s="57"/>
      <c r="D436" s="58"/>
      <c r="E436" s="83"/>
      <c r="F436" s="87"/>
      <c r="G436" s="87"/>
      <c r="H436" s="87"/>
      <c r="I436" s="62"/>
      <c r="J436" s="63" t="str">
        <f t="shared" si="60"/>
        <v/>
      </c>
      <c r="K436" s="64" t="str">
        <f t="shared" si="61"/>
        <v/>
      </c>
      <c r="L436" s="65"/>
      <c r="M436" s="66"/>
      <c r="N436" s="67"/>
      <c r="O436" s="68" t="str">
        <f t="shared" si="57"/>
        <v/>
      </c>
      <c r="P436" s="69" t="str">
        <f t="shared" si="62"/>
        <v/>
      </c>
      <c r="Q436" s="69" t="str">
        <f t="shared" si="63"/>
        <v/>
      </c>
      <c r="R436" s="70" t="str">
        <f t="shared" si="64"/>
        <v/>
      </c>
      <c r="S436" s="71" t="b">
        <f t="shared" si="58"/>
        <v>0</v>
      </c>
      <c r="T436" s="72" t="b">
        <f t="shared" si="59"/>
        <v>0</v>
      </c>
      <c r="U436" s="72"/>
      <c r="V436" s="72"/>
      <c r="W436" s="72" t="b">
        <f t="shared" si="56"/>
        <v>0</v>
      </c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</row>
    <row r="437" spans="3:35" s="73" customFormat="1" ht="13.2" x14ac:dyDescent="0.25">
      <c r="C437" s="57"/>
      <c r="D437" s="58"/>
      <c r="E437" s="83"/>
      <c r="F437" s="87"/>
      <c r="G437" s="87"/>
      <c r="H437" s="87"/>
      <c r="I437" s="62"/>
      <c r="J437" s="63" t="str">
        <f t="shared" si="60"/>
        <v/>
      </c>
      <c r="K437" s="64" t="str">
        <f t="shared" si="61"/>
        <v/>
      </c>
      <c r="L437" s="65"/>
      <c r="M437" s="66"/>
      <c r="N437" s="67"/>
      <c r="O437" s="68" t="str">
        <f t="shared" si="57"/>
        <v/>
      </c>
      <c r="P437" s="69" t="str">
        <f t="shared" si="62"/>
        <v/>
      </c>
      <c r="Q437" s="69" t="str">
        <f t="shared" si="63"/>
        <v/>
      </c>
      <c r="R437" s="70" t="str">
        <f t="shared" si="64"/>
        <v/>
      </c>
      <c r="S437" s="71" t="b">
        <f t="shared" si="58"/>
        <v>0</v>
      </c>
      <c r="T437" s="72" t="b">
        <f t="shared" si="59"/>
        <v>0</v>
      </c>
      <c r="U437" s="72"/>
      <c r="V437" s="72"/>
      <c r="W437" s="72" t="b">
        <f t="shared" si="56"/>
        <v>0</v>
      </c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</row>
    <row r="438" spans="3:35" s="73" customFormat="1" ht="13.2" x14ac:dyDescent="0.25">
      <c r="C438" s="57"/>
      <c r="D438" s="58"/>
      <c r="E438" s="83"/>
      <c r="F438" s="87"/>
      <c r="G438" s="87"/>
      <c r="H438" s="87"/>
      <c r="I438" s="62"/>
      <c r="J438" s="63" t="str">
        <f t="shared" si="60"/>
        <v/>
      </c>
      <c r="K438" s="64" t="str">
        <f t="shared" si="61"/>
        <v/>
      </c>
      <c r="L438" s="65"/>
      <c r="M438" s="66"/>
      <c r="N438" s="67"/>
      <c r="O438" s="68" t="str">
        <f t="shared" si="57"/>
        <v/>
      </c>
      <c r="P438" s="69" t="str">
        <f t="shared" si="62"/>
        <v/>
      </c>
      <c r="Q438" s="69" t="str">
        <f t="shared" si="63"/>
        <v/>
      </c>
      <c r="R438" s="70" t="str">
        <f t="shared" si="64"/>
        <v/>
      </c>
      <c r="S438" s="71" t="b">
        <f t="shared" si="58"/>
        <v>0</v>
      </c>
      <c r="T438" s="72" t="b">
        <f t="shared" si="59"/>
        <v>0</v>
      </c>
      <c r="U438" s="72"/>
      <c r="V438" s="72"/>
      <c r="W438" s="72" t="b">
        <f t="shared" si="56"/>
        <v>0</v>
      </c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</row>
    <row r="439" spans="3:35" s="73" customFormat="1" ht="13.2" x14ac:dyDescent="0.25">
      <c r="C439" s="57"/>
      <c r="D439" s="58"/>
      <c r="E439" s="83"/>
      <c r="F439" s="87"/>
      <c r="G439" s="87"/>
      <c r="H439" s="87"/>
      <c r="I439" s="62"/>
      <c r="J439" s="63" t="str">
        <f t="shared" si="60"/>
        <v/>
      </c>
      <c r="K439" s="64" t="str">
        <f t="shared" si="61"/>
        <v/>
      </c>
      <c r="L439" s="65"/>
      <c r="M439" s="66"/>
      <c r="N439" s="67"/>
      <c r="O439" s="68" t="str">
        <f t="shared" si="57"/>
        <v/>
      </c>
      <c r="P439" s="69" t="str">
        <f t="shared" si="62"/>
        <v/>
      </c>
      <c r="Q439" s="69" t="str">
        <f t="shared" si="63"/>
        <v/>
      </c>
      <c r="R439" s="70" t="str">
        <f t="shared" si="64"/>
        <v/>
      </c>
      <c r="S439" s="71" t="b">
        <f t="shared" si="58"/>
        <v>0</v>
      </c>
      <c r="T439" s="72" t="b">
        <f t="shared" si="59"/>
        <v>0</v>
      </c>
      <c r="U439" s="72"/>
      <c r="V439" s="72"/>
      <c r="W439" s="72" t="b">
        <f t="shared" ref="W439:W502" si="65">T439</f>
        <v>0</v>
      </c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</row>
    <row r="440" spans="3:35" s="73" customFormat="1" ht="13.2" x14ac:dyDescent="0.25">
      <c r="C440" s="57"/>
      <c r="D440" s="58"/>
      <c r="E440" s="83"/>
      <c r="F440" s="87"/>
      <c r="G440" s="87"/>
      <c r="H440" s="87"/>
      <c r="I440" s="62"/>
      <c r="J440" s="63" t="str">
        <f t="shared" si="60"/>
        <v/>
      </c>
      <c r="K440" s="64" t="str">
        <f t="shared" si="61"/>
        <v/>
      </c>
      <c r="L440" s="65"/>
      <c r="M440" s="66"/>
      <c r="N440" s="67"/>
      <c r="O440" s="68" t="str">
        <f t="shared" si="57"/>
        <v/>
      </c>
      <c r="P440" s="69" t="str">
        <f t="shared" si="62"/>
        <v/>
      </c>
      <c r="Q440" s="69" t="str">
        <f t="shared" si="63"/>
        <v/>
      </c>
      <c r="R440" s="70" t="str">
        <f t="shared" si="64"/>
        <v/>
      </c>
      <c r="S440" s="71" t="b">
        <f t="shared" si="58"/>
        <v>0</v>
      </c>
      <c r="T440" s="72" t="b">
        <f t="shared" si="59"/>
        <v>0</v>
      </c>
      <c r="U440" s="72"/>
      <c r="V440" s="72"/>
      <c r="W440" s="72" t="b">
        <f t="shared" si="65"/>
        <v>0</v>
      </c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</row>
    <row r="441" spans="3:35" s="73" customFormat="1" ht="13.2" x14ac:dyDescent="0.25">
      <c r="C441" s="57"/>
      <c r="D441" s="58"/>
      <c r="E441" s="83"/>
      <c r="F441" s="87"/>
      <c r="G441" s="87"/>
      <c r="H441" s="87"/>
      <c r="I441" s="62"/>
      <c r="J441" s="63" t="str">
        <f t="shared" si="60"/>
        <v/>
      </c>
      <c r="K441" s="64" t="str">
        <f t="shared" si="61"/>
        <v/>
      </c>
      <c r="L441" s="65"/>
      <c r="M441" s="66"/>
      <c r="N441" s="67"/>
      <c r="O441" s="68" t="str">
        <f t="shared" si="57"/>
        <v/>
      </c>
      <c r="P441" s="69" t="str">
        <f t="shared" si="62"/>
        <v/>
      </c>
      <c r="Q441" s="69" t="str">
        <f t="shared" si="63"/>
        <v/>
      </c>
      <c r="R441" s="70" t="str">
        <f t="shared" si="64"/>
        <v/>
      </c>
      <c r="S441" s="71" t="b">
        <f t="shared" si="58"/>
        <v>0</v>
      </c>
      <c r="T441" s="72" t="b">
        <f t="shared" si="59"/>
        <v>0</v>
      </c>
      <c r="U441" s="72"/>
      <c r="V441" s="72"/>
      <c r="W441" s="72" t="b">
        <f t="shared" si="65"/>
        <v>0</v>
      </c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</row>
    <row r="442" spans="3:35" s="73" customFormat="1" ht="13.2" x14ac:dyDescent="0.25">
      <c r="C442" s="57"/>
      <c r="D442" s="58"/>
      <c r="E442" s="83"/>
      <c r="F442" s="87"/>
      <c r="G442" s="87"/>
      <c r="H442" s="87"/>
      <c r="I442" s="62"/>
      <c r="J442" s="63" t="str">
        <f t="shared" si="60"/>
        <v/>
      </c>
      <c r="K442" s="64" t="str">
        <f t="shared" si="61"/>
        <v/>
      </c>
      <c r="L442" s="65"/>
      <c r="M442" s="66"/>
      <c r="N442" s="67"/>
      <c r="O442" s="68" t="str">
        <f t="shared" si="57"/>
        <v/>
      </c>
      <c r="P442" s="69" t="str">
        <f t="shared" si="62"/>
        <v/>
      </c>
      <c r="Q442" s="69" t="str">
        <f t="shared" si="63"/>
        <v/>
      </c>
      <c r="R442" s="70" t="str">
        <f t="shared" si="64"/>
        <v/>
      </c>
      <c r="S442" s="71" t="b">
        <f t="shared" si="58"/>
        <v>0</v>
      </c>
      <c r="T442" s="72" t="b">
        <f t="shared" si="59"/>
        <v>0</v>
      </c>
      <c r="U442" s="72"/>
      <c r="V442" s="72"/>
      <c r="W442" s="72" t="b">
        <f t="shared" si="65"/>
        <v>0</v>
      </c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</row>
    <row r="443" spans="3:35" s="73" customFormat="1" ht="13.2" x14ac:dyDescent="0.25">
      <c r="C443" s="57"/>
      <c r="D443" s="58"/>
      <c r="E443" s="83"/>
      <c r="F443" s="87"/>
      <c r="G443" s="87"/>
      <c r="H443" s="87"/>
      <c r="I443" s="62"/>
      <c r="J443" s="63" t="str">
        <f t="shared" si="60"/>
        <v/>
      </c>
      <c r="K443" s="64" t="str">
        <f t="shared" si="61"/>
        <v/>
      </c>
      <c r="L443" s="65"/>
      <c r="M443" s="66"/>
      <c r="N443" s="67"/>
      <c r="O443" s="68" t="str">
        <f t="shared" si="57"/>
        <v/>
      </c>
      <c r="P443" s="69" t="str">
        <f t="shared" si="62"/>
        <v/>
      </c>
      <c r="Q443" s="69" t="str">
        <f t="shared" si="63"/>
        <v/>
      </c>
      <c r="R443" s="70" t="str">
        <f t="shared" si="64"/>
        <v/>
      </c>
      <c r="S443" s="71" t="b">
        <f t="shared" si="58"/>
        <v>0</v>
      </c>
      <c r="T443" s="72" t="b">
        <f t="shared" si="59"/>
        <v>0</v>
      </c>
      <c r="U443" s="72"/>
      <c r="V443" s="72"/>
      <c r="W443" s="72" t="b">
        <f t="shared" si="65"/>
        <v>0</v>
      </c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</row>
    <row r="444" spans="3:35" s="73" customFormat="1" ht="13.2" x14ac:dyDescent="0.25">
      <c r="C444" s="57"/>
      <c r="D444" s="58"/>
      <c r="E444" s="83"/>
      <c r="F444" s="87"/>
      <c r="G444" s="87"/>
      <c r="H444" s="87"/>
      <c r="I444" s="62" t="s">
        <v>28</v>
      </c>
      <c r="J444" s="63" t="str">
        <f t="shared" si="60"/>
        <v/>
      </c>
      <c r="K444" s="64" t="str">
        <f t="shared" si="61"/>
        <v/>
      </c>
      <c r="L444" s="65"/>
      <c r="M444" s="66"/>
      <c r="N444" s="67"/>
      <c r="O444" s="68" t="str">
        <f t="shared" si="57"/>
        <v/>
      </c>
      <c r="P444" s="69" t="str">
        <f t="shared" si="62"/>
        <v/>
      </c>
      <c r="Q444" s="69" t="str">
        <f t="shared" si="63"/>
        <v/>
      </c>
      <c r="R444" s="70" t="str">
        <f t="shared" si="64"/>
        <v/>
      </c>
      <c r="S444" s="71" t="b">
        <f t="shared" si="58"/>
        <v>0</v>
      </c>
      <c r="T444" s="72" t="b">
        <f t="shared" si="59"/>
        <v>0</v>
      </c>
      <c r="U444" s="72"/>
      <c r="V444" s="72"/>
      <c r="W444" s="72" t="b">
        <f t="shared" si="65"/>
        <v>0</v>
      </c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</row>
    <row r="445" spans="3:35" s="73" customFormat="1" ht="13.2" x14ac:dyDescent="0.25">
      <c r="C445" s="57"/>
      <c r="D445" s="58"/>
      <c r="E445" s="83"/>
      <c r="F445" s="87"/>
      <c r="G445" s="87"/>
      <c r="H445" s="87"/>
      <c r="I445" s="62" t="s">
        <v>29</v>
      </c>
      <c r="J445" s="63" t="str">
        <f t="shared" si="60"/>
        <v/>
      </c>
      <c r="K445" s="64" t="str">
        <f t="shared" si="61"/>
        <v/>
      </c>
      <c r="L445" s="65"/>
      <c r="M445" s="66"/>
      <c r="N445" s="67"/>
      <c r="O445" s="68" t="str">
        <f t="shared" si="57"/>
        <v/>
      </c>
      <c r="P445" s="69" t="str">
        <f t="shared" si="62"/>
        <v/>
      </c>
      <c r="Q445" s="69" t="str">
        <f t="shared" si="63"/>
        <v/>
      </c>
      <c r="R445" s="70" t="str">
        <f t="shared" si="64"/>
        <v/>
      </c>
      <c r="S445" s="71" t="b">
        <f t="shared" si="58"/>
        <v>0</v>
      </c>
      <c r="T445" s="72" t="b">
        <f t="shared" si="59"/>
        <v>0</v>
      </c>
      <c r="U445" s="72"/>
      <c r="V445" s="72"/>
      <c r="W445" s="72" t="b">
        <f t="shared" si="65"/>
        <v>0</v>
      </c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</row>
    <row r="446" spans="3:35" s="73" customFormat="1" ht="13.2" x14ac:dyDescent="0.25">
      <c r="C446" s="57"/>
      <c r="D446" s="58"/>
      <c r="E446" s="83"/>
      <c r="F446" s="87"/>
      <c r="G446" s="87"/>
      <c r="H446" s="87"/>
      <c r="I446" s="62" t="s">
        <v>30</v>
      </c>
      <c r="J446" s="63" t="str">
        <f t="shared" si="60"/>
        <v/>
      </c>
      <c r="K446" s="64" t="str">
        <f t="shared" si="61"/>
        <v/>
      </c>
      <c r="L446" s="65"/>
      <c r="M446" s="66"/>
      <c r="N446" s="67"/>
      <c r="O446" s="68" t="str">
        <f t="shared" si="57"/>
        <v/>
      </c>
      <c r="P446" s="69" t="str">
        <f t="shared" si="62"/>
        <v/>
      </c>
      <c r="Q446" s="69" t="str">
        <f t="shared" si="63"/>
        <v/>
      </c>
      <c r="R446" s="70" t="str">
        <f t="shared" si="64"/>
        <v/>
      </c>
      <c r="S446" s="71" t="b">
        <f t="shared" si="58"/>
        <v>0</v>
      </c>
      <c r="T446" s="72" t="b">
        <f t="shared" si="59"/>
        <v>0</v>
      </c>
      <c r="U446" s="72"/>
      <c r="V446" s="72"/>
      <c r="W446" s="72" t="b">
        <f t="shared" si="65"/>
        <v>0</v>
      </c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</row>
    <row r="447" spans="3:35" s="73" customFormat="1" ht="13.2" x14ac:dyDescent="0.25">
      <c r="C447" s="57"/>
      <c r="D447" s="58"/>
      <c r="E447" s="83"/>
      <c r="F447" s="87"/>
      <c r="G447" s="87"/>
      <c r="H447" s="87"/>
      <c r="I447" s="62" t="s">
        <v>31</v>
      </c>
      <c r="J447" s="63" t="str">
        <f t="shared" si="60"/>
        <v/>
      </c>
      <c r="K447" s="64" t="str">
        <f t="shared" si="61"/>
        <v/>
      </c>
      <c r="L447" s="65"/>
      <c r="M447" s="66"/>
      <c r="N447" s="67"/>
      <c r="O447" s="68" t="str">
        <f t="shared" si="57"/>
        <v/>
      </c>
      <c r="P447" s="69" t="str">
        <f t="shared" si="62"/>
        <v/>
      </c>
      <c r="Q447" s="69" t="str">
        <f t="shared" si="63"/>
        <v/>
      </c>
      <c r="R447" s="70" t="str">
        <f t="shared" si="64"/>
        <v/>
      </c>
      <c r="S447" s="71" t="b">
        <f t="shared" si="58"/>
        <v>0</v>
      </c>
      <c r="T447" s="72" t="b">
        <f t="shared" si="59"/>
        <v>0</v>
      </c>
      <c r="U447" s="72"/>
      <c r="V447" s="72"/>
      <c r="W447" s="72" t="b">
        <f t="shared" si="65"/>
        <v>0</v>
      </c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</row>
    <row r="448" spans="3:35" s="73" customFormat="1" ht="13.2" x14ac:dyDescent="0.25">
      <c r="C448" s="57"/>
      <c r="D448" s="58"/>
      <c r="E448" s="83"/>
      <c r="F448" s="87"/>
      <c r="G448" s="87"/>
      <c r="H448" s="87"/>
      <c r="I448" s="62" t="s">
        <v>32</v>
      </c>
      <c r="J448" s="63" t="str">
        <f t="shared" si="60"/>
        <v/>
      </c>
      <c r="K448" s="64" t="str">
        <f t="shared" si="61"/>
        <v/>
      </c>
      <c r="L448" s="65"/>
      <c r="M448" s="66"/>
      <c r="N448" s="67"/>
      <c r="O448" s="68" t="str">
        <f t="shared" si="57"/>
        <v/>
      </c>
      <c r="P448" s="69" t="str">
        <f t="shared" si="62"/>
        <v/>
      </c>
      <c r="Q448" s="69" t="str">
        <f t="shared" si="63"/>
        <v/>
      </c>
      <c r="R448" s="70" t="str">
        <f t="shared" si="64"/>
        <v/>
      </c>
      <c r="S448" s="71" t="b">
        <f t="shared" si="58"/>
        <v>0</v>
      </c>
      <c r="T448" s="72" t="b">
        <f t="shared" si="59"/>
        <v>0</v>
      </c>
      <c r="U448" s="72"/>
      <c r="V448" s="72"/>
      <c r="W448" s="72" t="b">
        <f t="shared" si="65"/>
        <v>0</v>
      </c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</row>
    <row r="449" spans="3:35" s="73" customFormat="1" ht="13.2" x14ac:dyDescent="0.25">
      <c r="C449" s="57"/>
      <c r="D449" s="58"/>
      <c r="E449" s="83"/>
      <c r="F449" s="87"/>
      <c r="G449" s="87"/>
      <c r="H449" s="87"/>
      <c r="I449" s="62" t="s">
        <v>33</v>
      </c>
      <c r="J449" s="63" t="str">
        <f t="shared" si="60"/>
        <v/>
      </c>
      <c r="K449" s="64" t="str">
        <f t="shared" si="61"/>
        <v/>
      </c>
      <c r="L449" s="65"/>
      <c r="M449" s="66"/>
      <c r="N449" s="67"/>
      <c r="O449" s="68" t="str">
        <f t="shared" si="57"/>
        <v/>
      </c>
      <c r="P449" s="69" t="str">
        <f t="shared" si="62"/>
        <v/>
      </c>
      <c r="Q449" s="69" t="str">
        <f t="shared" si="63"/>
        <v/>
      </c>
      <c r="R449" s="70" t="str">
        <f t="shared" si="64"/>
        <v/>
      </c>
      <c r="S449" s="71" t="b">
        <f t="shared" si="58"/>
        <v>0</v>
      </c>
      <c r="T449" s="72" t="b">
        <f t="shared" si="59"/>
        <v>0</v>
      </c>
      <c r="U449" s="72"/>
      <c r="V449" s="72"/>
      <c r="W449" s="72" t="b">
        <f t="shared" si="65"/>
        <v>0</v>
      </c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</row>
    <row r="450" spans="3:35" s="73" customFormat="1" ht="13.2" x14ac:dyDescent="0.25">
      <c r="C450" s="57"/>
      <c r="D450" s="58"/>
      <c r="E450" s="83"/>
      <c r="F450" s="87"/>
      <c r="G450" s="87"/>
      <c r="H450" s="87"/>
      <c r="I450" s="62" t="s">
        <v>34</v>
      </c>
      <c r="J450" s="63" t="str">
        <f t="shared" si="60"/>
        <v/>
      </c>
      <c r="K450" s="64" t="str">
        <f t="shared" si="61"/>
        <v/>
      </c>
      <c r="L450" s="65"/>
      <c r="M450" s="66"/>
      <c r="N450" s="67"/>
      <c r="O450" s="68" t="str">
        <f t="shared" si="57"/>
        <v/>
      </c>
      <c r="P450" s="69" t="str">
        <f t="shared" si="62"/>
        <v/>
      </c>
      <c r="Q450" s="69" t="str">
        <f t="shared" si="63"/>
        <v/>
      </c>
      <c r="R450" s="70" t="str">
        <f t="shared" si="64"/>
        <v/>
      </c>
      <c r="S450" s="71" t="b">
        <f t="shared" si="58"/>
        <v>0</v>
      </c>
      <c r="T450" s="72" t="b">
        <f t="shared" si="59"/>
        <v>0</v>
      </c>
      <c r="U450" s="72"/>
      <c r="V450" s="72"/>
      <c r="W450" s="72" t="b">
        <f t="shared" si="65"/>
        <v>0</v>
      </c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</row>
    <row r="451" spans="3:35" s="73" customFormat="1" ht="13.2" x14ac:dyDescent="0.25">
      <c r="C451" s="57"/>
      <c r="D451" s="58"/>
      <c r="E451" s="83"/>
      <c r="F451" s="87"/>
      <c r="G451" s="87"/>
      <c r="H451" s="87"/>
      <c r="I451" s="62" t="s">
        <v>35</v>
      </c>
      <c r="J451" s="63" t="str">
        <f t="shared" si="60"/>
        <v/>
      </c>
      <c r="K451" s="64" t="str">
        <f t="shared" si="61"/>
        <v/>
      </c>
      <c r="L451" s="65"/>
      <c r="M451" s="66"/>
      <c r="N451" s="67"/>
      <c r="O451" s="68" t="str">
        <f t="shared" si="57"/>
        <v/>
      </c>
      <c r="P451" s="69" t="str">
        <f t="shared" si="62"/>
        <v/>
      </c>
      <c r="Q451" s="69" t="str">
        <f t="shared" si="63"/>
        <v/>
      </c>
      <c r="R451" s="70" t="str">
        <f t="shared" si="64"/>
        <v/>
      </c>
      <c r="S451" s="71" t="b">
        <f t="shared" si="58"/>
        <v>0</v>
      </c>
      <c r="T451" s="72" t="b">
        <f t="shared" si="59"/>
        <v>0</v>
      </c>
      <c r="U451" s="72"/>
      <c r="V451" s="72"/>
      <c r="W451" s="72" t="b">
        <f t="shared" si="65"/>
        <v>0</v>
      </c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</row>
    <row r="452" spans="3:35" s="73" customFormat="1" ht="13.2" x14ac:dyDescent="0.25">
      <c r="C452" s="57"/>
      <c r="D452" s="58"/>
      <c r="E452" s="83"/>
      <c r="F452" s="87"/>
      <c r="G452" s="87"/>
      <c r="H452" s="87"/>
      <c r="I452" s="62" t="s">
        <v>36</v>
      </c>
      <c r="J452" s="63" t="str">
        <f t="shared" si="60"/>
        <v/>
      </c>
      <c r="K452" s="64" t="str">
        <f t="shared" si="61"/>
        <v/>
      </c>
      <c r="L452" s="65"/>
      <c r="M452" s="66"/>
      <c r="N452" s="67"/>
      <c r="O452" s="68" t="str">
        <f t="shared" si="57"/>
        <v/>
      </c>
      <c r="P452" s="69" t="str">
        <f t="shared" si="62"/>
        <v/>
      </c>
      <c r="Q452" s="69" t="str">
        <f t="shared" si="63"/>
        <v/>
      </c>
      <c r="R452" s="70" t="str">
        <f t="shared" si="64"/>
        <v/>
      </c>
      <c r="S452" s="71" t="b">
        <f t="shared" si="58"/>
        <v>0</v>
      </c>
      <c r="T452" s="72" t="b">
        <f t="shared" si="59"/>
        <v>0</v>
      </c>
      <c r="U452" s="72"/>
      <c r="V452" s="72"/>
      <c r="W452" s="72" t="b">
        <f t="shared" si="65"/>
        <v>0</v>
      </c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</row>
    <row r="453" spans="3:35" s="73" customFormat="1" ht="13.2" x14ac:dyDescent="0.25">
      <c r="C453" s="57"/>
      <c r="D453" s="58"/>
      <c r="E453" s="83"/>
      <c r="F453" s="87"/>
      <c r="G453" s="87"/>
      <c r="H453" s="87"/>
      <c r="I453" s="62" t="s">
        <v>37</v>
      </c>
      <c r="J453" s="63" t="str">
        <f t="shared" si="60"/>
        <v/>
      </c>
      <c r="K453" s="64" t="str">
        <f t="shared" si="61"/>
        <v/>
      </c>
      <c r="L453" s="65"/>
      <c r="M453" s="66"/>
      <c r="N453" s="67"/>
      <c r="O453" s="68" t="str">
        <f t="shared" si="57"/>
        <v/>
      </c>
      <c r="P453" s="69" t="str">
        <f t="shared" si="62"/>
        <v/>
      </c>
      <c r="Q453" s="69" t="str">
        <f t="shared" si="63"/>
        <v/>
      </c>
      <c r="R453" s="70" t="str">
        <f t="shared" si="64"/>
        <v/>
      </c>
      <c r="S453" s="71" t="b">
        <f t="shared" si="58"/>
        <v>0</v>
      </c>
      <c r="T453" s="72" t="b">
        <f t="shared" si="59"/>
        <v>0</v>
      </c>
      <c r="U453" s="72"/>
      <c r="V453" s="72"/>
      <c r="W453" s="72" t="b">
        <f t="shared" si="65"/>
        <v>0</v>
      </c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</row>
    <row r="454" spans="3:35" s="73" customFormat="1" ht="13.2" x14ac:dyDescent="0.25">
      <c r="C454" s="57"/>
      <c r="D454" s="58"/>
      <c r="E454" s="83"/>
      <c r="F454" s="87"/>
      <c r="G454" s="87"/>
      <c r="H454" s="87"/>
      <c r="I454" s="62" t="s">
        <v>38</v>
      </c>
      <c r="J454" s="63" t="str">
        <f t="shared" si="60"/>
        <v/>
      </c>
      <c r="K454" s="64" t="str">
        <f t="shared" si="61"/>
        <v/>
      </c>
      <c r="L454" s="65"/>
      <c r="M454" s="66"/>
      <c r="N454" s="67"/>
      <c r="O454" s="68" t="str">
        <f t="shared" ref="O454:O517" si="66">IF(N454="","",IF(N454="Ganada",((L454*M454)-L454),IF(N454="Perdida",L454*-1,IF(N454="Cerrada",M454/K454-L454,0))))</f>
        <v/>
      </c>
      <c r="P454" s="69" t="str">
        <f t="shared" si="62"/>
        <v/>
      </c>
      <c r="Q454" s="69" t="str">
        <f t="shared" si="63"/>
        <v/>
      </c>
      <c r="R454" s="70" t="str">
        <f t="shared" si="64"/>
        <v/>
      </c>
      <c r="S454" s="71" t="b">
        <f t="shared" ref="S454:S517" si="67">IF(AND(I454="1 Entrada",N454="Ganada"),L454,IF(AND(I454="1º Gol",N454="Ganada"),L454,IF(AND(I454="BTS",N454="Ganada"),L454,IF(AND(I454="Over 2.5",N454="Ganada"),L454,IF(AND(I454="1 Entrada",N454="Perdida"),O454,IF(AND(I454="1º Gol",N454="Perdida"),O454,IF(AND(I454="BTS",N454="Perdida"),O454,IF(AND(I454="Over 2.5",N454="Perdida"),O454,IF(AND(I454="2 Entradas",N454="Ganada"),L454,IF(AND(I454="2º Gol",N454="Ganada"),L454,IF(AND(I454="2 Entradas",N454="Perdida"),O454,IF(AND(I454="2º Gol",N454="Perdida"),O454,IF(AND(I454="Protegida",N454="Ganada"),L454,IF(AND(I454="Protegida",N454="Perdida"),O454,IF(AND(N454="Cerrada"),O454)))))))))))))))</f>
        <v>0</v>
      </c>
      <c r="T454" s="72" t="b">
        <f t="shared" ref="T454:T517" si="68">IF(AND(I455="Protegida",N455="Ganada",N454="Perdida"),P454,IF(AND(I454="Protegida",N454="Ganada"),S454+O453,S454))</f>
        <v>0</v>
      </c>
      <c r="U454" s="72"/>
      <c r="V454" s="72"/>
      <c r="W454" s="72" t="b">
        <f t="shared" si="65"/>
        <v>0</v>
      </c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</row>
    <row r="455" spans="3:35" s="73" customFormat="1" ht="13.2" x14ac:dyDescent="0.25">
      <c r="C455" s="57"/>
      <c r="D455" s="58"/>
      <c r="E455" s="83"/>
      <c r="F455" s="87"/>
      <c r="G455" s="87"/>
      <c r="H455" s="87"/>
      <c r="I455" s="62" t="s">
        <v>39</v>
      </c>
      <c r="J455" s="63" t="str">
        <f t="shared" ref="J455:J518" si="69">IF(N455="Ganada",J454+(K455*M455-K455),IF(N455="Perdida",J454-K455,IF(N455="No entrada",J454,IF(N455="Cerrada",K455*O455+J454,""))))</f>
        <v/>
      </c>
      <c r="K455" s="64" t="str">
        <f t="shared" ref="K455:K518" si="70">IF(L455="","",L455*$L$3*J454)</f>
        <v/>
      </c>
      <c r="L455" s="65"/>
      <c r="M455" s="66"/>
      <c r="N455" s="67"/>
      <c r="O455" s="68" t="str">
        <f t="shared" si="66"/>
        <v/>
      </c>
      <c r="P455" s="69" t="str">
        <f t="shared" ref="P455:P518" si="71">IF(N455="","",IF(N455="Ganada","1",IF(N455="Perdida","0",IF(N455="No entrada","0",IF(N455="Cerrada","0")))))</f>
        <v/>
      </c>
      <c r="Q455" s="69" t="str">
        <f t="shared" ref="Q455:Q518" si="72">IF(N455="","",IF(N455="Ganada","0",IF(N455="Perdida","1",IF(N455="No entrada","0",IF(N455="Cerrada","0")))))</f>
        <v/>
      </c>
      <c r="R455" s="70" t="str">
        <f t="shared" ref="R455:R518" si="73">IF(N455="","",IF(N455="Ganada","0",IF(N455="Perdida","0",IF(N455="No entrada","0",IF(N455="Cerrada","1")))))</f>
        <v/>
      </c>
      <c r="S455" s="71" t="b">
        <f t="shared" si="67"/>
        <v>0</v>
      </c>
      <c r="T455" s="72" t="b">
        <f t="shared" si="68"/>
        <v>0</v>
      </c>
      <c r="U455" s="72"/>
      <c r="V455" s="72"/>
      <c r="W455" s="72" t="b">
        <f t="shared" si="65"/>
        <v>0</v>
      </c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</row>
    <row r="456" spans="3:35" s="73" customFormat="1" ht="13.2" x14ac:dyDescent="0.25">
      <c r="C456" s="57"/>
      <c r="D456" s="58"/>
      <c r="E456" s="83"/>
      <c r="F456" s="87"/>
      <c r="G456" s="87"/>
      <c r="H456" s="87"/>
      <c r="I456" s="62" t="s">
        <v>40</v>
      </c>
      <c r="J456" s="63" t="str">
        <f t="shared" si="69"/>
        <v/>
      </c>
      <c r="K456" s="64" t="str">
        <f t="shared" si="70"/>
        <v/>
      </c>
      <c r="L456" s="65"/>
      <c r="M456" s="66"/>
      <c r="N456" s="67"/>
      <c r="O456" s="68" t="str">
        <f t="shared" si="66"/>
        <v/>
      </c>
      <c r="P456" s="69" t="str">
        <f t="shared" si="71"/>
        <v/>
      </c>
      <c r="Q456" s="69" t="str">
        <f t="shared" si="72"/>
        <v/>
      </c>
      <c r="R456" s="70" t="str">
        <f t="shared" si="73"/>
        <v/>
      </c>
      <c r="S456" s="71" t="b">
        <f t="shared" si="67"/>
        <v>0</v>
      </c>
      <c r="T456" s="72" t="b">
        <f t="shared" si="68"/>
        <v>0</v>
      </c>
      <c r="U456" s="72"/>
      <c r="V456" s="72"/>
      <c r="W456" s="72" t="b">
        <f t="shared" si="65"/>
        <v>0</v>
      </c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</row>
    <row r="457" spans="3:35" s="73" customFormat="1" ht="13.2" x14ac:dyDescent="0.25">
      <c r="C457" s="57"/>
      <c r="D457" s="58"/>
      <c r="E457" s="83"/>
      <c r="F457" s="87"/>
      <c r="G457" s="87"/>
      <c r="H457" s="87"/>
      <c r="I457" s="62" t="s">
        <v>41</v>
      </c>
      <c r="J457" s="63" t="str">
        <f t="shared" si="69"/>
        <v/>
      </c>
      <c r="K457" s="64" t="str">
        <f t="shared" si="70"/>
        <v/>
      </c>
      <c r="L457" s="65"/>
      <c r="M457" s="66"/>
      <c r="N457" s="67"/>
      <c r="O457" s="68" t="str">
        <f t="shared" si="66"/>
        <v/>
      </c>
      <c r="P457" s="69" t="str">
        <f t="shared" si="71"/>
        <v/>
      </c>
      <c r="Q457" s="69" t="str">
        <f t="shared" si="72"/>
        <v/>
      </c>
      <c r="R457" s="70" t="str">
        <f t="shared" si="73"/>
        <v/>
      </c>
      <c r="S457" s="71" t="b">
        <f t="shared" si="67"/>
        <v>0</v>
      </c>
      <c r="T457" s="72" t="b">
        <f t="shared" si="68"/>
        <v>0</v>
      </c>
      <c r="U457" s="72"/>
      <c r="V457" s="72"/>
      <c r="W457" s="72" t="b">
        <f t="shared" si="65"/>
        <v>0</v>
      </c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</row>
    <row r="458" spans="3:35" s="73" customFormat="1" ht="13.2" x14ac:dyDescent="0.25">
      <c r="C458" s="57"/>
      <c r="D458" s="58"/>
      <c r="E458" s="83"/>
      <c r="F458" s="87"/>
      <c r="G458" s="87"/>
      <c r="H458" s="87"/>
      <c r="I458" s="62" t="s">
        <v>42</v>
      </c>
      <c r="J458" s="63" t="str">
        <f t="shared" si="69"/>
        <v/>
      </c>
      <c r="K458" s="64" t="str">
        <f t="shared" si="70"/>
        <v/>
      </c>
      <c r="L458" s="65"/>
      <c r="M458" s="66"/>
      <c r="N458" s="67"/>
      <c r="O458" s="68" t="str">
        <f t="shared" si="66"/>
        <v/>
      </c>
      <c r="P458" s="69" t="str">
        <f t="shared" si="71"/>
        <v/>
      </c>
      <c r="Q458" s="69" t="str">
        <f t="shared" si="72"/>
        <v/>
      </c>
      <c r="R458" s="70" t="str">
        <f t="shared" si="73"/>
        <v/>
      </c>
      <c r="S458" s="71" t="b">
        <f t="shared" si="67"/>
        <v>0</v>
      </c>
      <c r="T458" s="72" t="b">
        <f t="shared" si="68"/>
        <v>0</v>
      </c>
      <c r="U458" s="72"/>
      <c r="V458" s="72"/>
      <c r="W458" s="72" t="b">
        <f t="shared" si="65"/>
        <v>0</v>
      </c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</row>
    <row r="459" spans="3:35" s="73" customFormat="1" ht="13.2" x14ac:dyDescent="0.25">
      <c r="C459" s="57"/>
      <c r="D459" s="58"/>
      <c r="E459" s="83"/>
      <c r="F459" s="87"/>
      <c r="G459" s="87"/>
      <c r="H459" s="87"/>
      <c r="I459" s="62" t="s">
        <v>43</v>
      </c>
      <c r="J459" s="63" t="str">
        <f t="shared" si="69"/>
        <v/>
      </c>
      <c r="K459" s="64" t="str">
        <f t="shared" si="70"/>
        <v/>
      </c>
      <c r="L459" s="65"/>
      <c r="M459" s="66"/>
      <c r="N459" s="67"/>
      <c r="O459" s="68" t="str">
        <f t="shared" si="66"/>
        <v/>
      </c>
      <c r="P459" s="69" t="str">
        <f t="shared" si="71"/>
        <v/>
      </c>
      <c r="Q459" s="69" t="str">
        <f t="shared" si="72"/>
        <v/>
      </c>
      <c r="R459" s="70" t="str">
        <f t="shared" si="73"/>
        <v/>
      </c>
      <c r="S459" s="71" t="b">
        <f t="shared" si="67"/>
        <v>0</v>
      </c>
      <c r="T459" s="72" t="b">
        <f t="shared" si="68"/>
        <v>0</v>
      </c>
      <c r="U459" s="72"/>
      <c r="V459" s="72"/>
      <c r="W459" s="72" t="b">
        <f t="shared" si="65"/>
        <v>0</v>
      </c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</row>
    <row r="460" spans="3:35" s="73" customFormat="1" ht="13.2" x14ac:dyDescent="0.25">
      <c r="C460" s="57"/>
      <c r="D460" s="58"/>
      <c r="E460" s="83"/>
      <c r="F460" s="87"/>
      <c r="G460" s="87"/>
      <c r="H460" s="87"/>
      <c r="I460" s="62" t="s">
        <v>44</v>
      </c>
      <c r="J460" s="63" t="str">
        <f t="shared" si="69"/>
        <v/>
      </c>
      <c r="K460" s="64" t="str">
        <f t="shared" si="70"/>
        <v/>
      </c>
      <c r="L460" s="65"/>
      <c r="M460" s="66"/>
      <c r="N460" s="67"/>
      <c r="O460" s="68" t="str">
        <f t="shared" si="66"/>
        <v/>
      </c>
      <c r="P460" s="69" t="str">
        <f t="shared" si="71"/>
        <v/>
      </c>
      <c r="Q460" s="69" t="str">
        <f t="shared" si="72"/>
        <v/>
      </c>
      <c r="R460" s="70" t="str">
        <f t="shared" si="73"/>
        <v/>
      </c>
      <c r="S460" s="71" t="b">
        <f t="shared" si="67"/>
        <v>0</v>
      </c>
      <c r="T460" s="72" t="b">
        <f t="shared" si="68"/>
        <v>0</v>
      </c>
      <c r="U460" s="72"/>
      <c r="V460" s="72"/>
      <c r="W460" s="72" t="b">
        <f t="shared" si="65"/>
        <v>0</v>
      </c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</row>
    <row r="461" spans="3:35" s="73" customFormat="1" ht="13.2" x14ac:dyDescent="0.25">
      <c r="C461" s="57"/>
      <c r="D461" s="58"/>
      <c r="E461" s="83"/>
      <c r="F461" s="87"/>
      <c r="G461" s="87"/>
      <c r="H461" s="87"/>
      <c r="I461" s="62" t="s">
        <v>45</v>
      </c>
      <c r="J461" s="63" t="str">
        <f t="shared" si="69"/>
        <v/>
      </c>
      <c r="K461" s="64" t="str">
        <f t="shared" si="70"/>
        <v/>
      </c>
      <c r="L461" s="65"/>
      <c r="M461" s="66"/>
      <c r="N461" s="67"/>
      <c r="O461" s="68" t="str">
        <f t="shared" si="66"/>
        <v/>
      </c>
      <c r="P461" s="69" t="str">
        <f t="shared" si="71"/>
        <v/>
      </c>
      <c r="Q461" s="69" t="str">
        <f t="shared" si="72"/>
        <v/>
      </c>
      <c r="R461" s="70" t="str">
        <f t="shared" si="73"/>
        <v/>
      </c>
      <c r="S461" s="71" t="b">
        <f t="shared" si="67"/>
        <v>0</v>
      </c>
      <c r="T461" s="72" t="b">
        <f t="shared" si="68"/>
        <v>0</v>
      </c>
      <c r="U461" s="72"/>
      <c r="V461" s="72"/>
      <c r="W461" s="72" t="b">
        <f t="shared" si="65"/>
        <v>0</v>
      </c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</row>
    <row r="462" spans="3:35" s="73" customFormat="1" ht="13.2" x14ac:dyDescent="0.25">
      <c r="C462" s="57"/>
      <c r="D462" s="58"/>
      <c r="E462" s="83"/>
      <c r="F462" s="87"/>
      <c r="G462" s="87"/>
      <c r="H462" s="87"/>
      <c r="I462" s="62" t="s">
        <v>46</v>
      </c>
      <c r="J462" s="63" t="str">
        <f t="shared" si="69"/>
        <v/>
      </c>
      <c r="K462" s="64" t="str">
        <f t="shared" si="70"/>
        <v/>
      </c>
      <c r="L462" s="65"/>
      <c r="M462" s="66"/>
      <c r="N462" s="67"/>
      <c r="O462" s="68" t="str">
        <f t="shared" si="66"/>
        <v/>
      </c>
      <c r="P462" s="69" t="str">
        <f t="shared" si="71"/>
        <v/>
      </c>
      <c r="Q462" s="69" t="str">
        <f t="shared" si="72"/>
        <v/>
      </c>
      <c r="R462" s="70" t="str">
        <f t="shared" si="73"/>
        <v/>
      </c>
      <c r="S462" s="71" t="b">
        <f t="shared" si="67"/>
        <v>0</v>
      </c>
      <c r="T462" s="72" t="b">
        <f t="shared" si="68"/>
        <v>0</v>
      </c>
      <c r="U462" s="72"/>
      <c r="V462" s="72"/>
      <c r="W462" s="72" t="b">
        <f t="shared" si="65"/>
        <v>0</v>
      </c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</row>
    <row r="463" spans="3:35" s="73" customFormat="1" ht="13.2" x14ac:dyDescent="0.25">
      <c r="C463" s="57"/>
      <c r="D463" s="58"/>
      <c r="E463" s="83"/>
      <c r="F463" s="87"/>
      <c r="G463" s="87"/>
      <c r="H463" s="87"/>
      <c r="I463" s="62" t="s">
        <v>47</v>
      </c>
      <c r="J463" s="63" t="str">
        <f t="shared" si="69"/>
        <v/>
      </c>
      <c r="K463" s="64" t="str">
        <f t="shared" si="70"/>
        <v/>
      </c>
      <c r="L463" s="65"/>
      <c r="M463" s="66"/>
      <c r="N463" s="67"/>
      <c r="O463" s="68" t="str">
        <f t="shared" si="66"/>
        <v/>
      </c>
      <c r="P463" s="69" t="str">
        <f t="shared" si="71"/>
        <v/>
      </c>
      <c r="Q463" s="69" t="str">
        <f t="shared" si="72"/>
        <v/>
      </c>
      <c r="R463" s="70" t="str">
        <f t="shared" si="73"/>
        <v/>
      </c>
      <c r="S463" s="71" t="b">
        <f t="shared" si="67"/>
        <v>0</v>
      </c>
      <c r="T463" s="72" t="b">
        <f t="shared" si="68"/>
        <v>0</v>
      </c>
      <c r="U463" s="72"/>
      <c r="V463" s="72"/>
      <c r="W463" s="72" t="b">
        <f t="shared" si="65"/>
        <v>0</v>
      </c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</row>
    <row r="464" spans="3:35" s="73" customFormat="1" ht="13.2" x14ac:dyDescent="0.25">
      <c r="C464" s="57"/>
      <c r="D464" s="58"/>
      <c r="E464" s="83"/>
      <c r="F464" s="87"/>
      <c r="G464" s="87"/>
      <c r="H464" s="87"/>
      <c r="I464" s="62" t="s">
        <v>48</v>
      </c>
      <c r="J464" s="63" t="str">
        <f t="shared" si="69"/>
        <v/>
      </c>
      <c r="K464" s="64" t="str">
        <f t="shared" si="70"/>
        <v/>
      </c>
      <c r="L464" s="65"/>
      <c r="M464" s="66"/>
      <c r="N464" s="67"/>
      <c r="O464" s="68" t="str">
        <f t="shared" si="66"/>
        <v/>
      </c>
      <c r="P464" s="69" t="str">
        <f t="shared" si="71"/>
        <v/>
      </c>
      <c r="Q464" s="69" t="str">
        <f t="shared" si="72"/>
        <v/>
      </c>
      <c r="R464" s="70" t="str">
        <f t="shared" si="73"/>
        <v/>
      </c>
      <c r="S464" s="71" t="b">
        <f t="shared" si="67"/>
        <v>0</v>
      </c>
      <c r="T464" s="72" t="b">
        <f t="shared" si="68"/>
        <v>0</v>
      </c>
      <c r="U464" s="72"/>
      <c r="V464" s="72"/>
      <c r="W464" s="72" t="b">
        <f t="shared" si="65"/>
        <v>0</v>
      </c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</row>
    <row r="465" spans="3:35" s="73" customFormat="1" ht="13.2" x14ac:dyDescent="0.25">
      <c r="C465" s="57"/>
      <c r="D465" s="58"/>
      <c r="E465" s="83"/>
      <c r="F465" s="87"/>
      <c r="G465" s="87"/>
      <c r="H465" s="87"/>
      <c r="I465" s="62" t="s">
        <v>49</v>
      </c>
      <c r="J465" s="63" t="str">
        <f t="shared" si="69"/>
        <v/>
      </c>
      <c r="K465" s="64" t="str">
        <f t="shared" si="70"/>
        <v/>
      </c>
      <c r="L465" s="65"/>
      <c r="M465" s="66"/>
      <c r="N465" s="67"/>
      <c r="O465" s="68" t="str">
        <f t="shared" si="66"/>
        <v/>
      </c>
      <c r="P465" s="69" t="str">
        <f t="shared" si="71"/>
        <v/>
      </c>
      <c r="Q465" s="69" t="str">
        <f t="shared" si="72"/>
        <v/>
      </c>
      <c r="R465" s="70" t="str">
        <f t="shared" si="73"/>
        <v/>
      </c>
      <c r="S465" s="71" t="b">
        <f t="shared" si="67"/>
        <v>0</v>
      </c>
      <c r="T465" s="72" t="b">
        <f t="shared" si="68"/>
        <v>0</v>
      </c>
      <c r="U465" s="72"/>
      <c r="V465" s="72"/>
      <c r="W465" s="72" t="b">
        <f t="shared" si="65"/>
        <v>0</v>
      </c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</row>
    <row r="466" spans="3:35" s="73" customFormat="1" ht="13.2" x14ac:dyDescent="0.25">
      <c r="C466" s="57"/>
      <c r="D466" s="58"/>
      <c r="E466" s="83"/>
      <c r="F466" s="87"/>
      <c r="G466" s="87"/>
      <c r="H466" s="87"/>
      <c r="I466" s="62" t="s">
        <v>50</v>
      </c>
      <c r="J466" s="63" t="str">
        <f t="shared" si="69"/>
        <v/>
      </c>
      <c r="K466" s="64" t="str">
        <f t="shared" si="70"/>
        <v/>
      </c>
      <c r="L466" s="65"/>
      <c r="M466" s="66"/>
      <c r="N466" s="67"/>
      <c r="O466" s="68" t="str">
        <f t="shared" si="66"/>
        <v/>
      </c>
      <c r="P466" s="69" t="str">
        <f t="shared" si="71"/>
        <v/>
      </c>
      <c r="Q466" s="69" t="str">
        <f t="shared" si="72"/>
        <v/>
      </c>
      <c r="R466" s="70" t="str">
        <f t="shared" si="73"/>
        <v/>
      </c>
      <c r="S466" s="71" t="b">
        <f t="shared" si="67"/>
        <v>0</v>
      </c>
      <c r="T466" s="72" t="b">
        <f t="shared" si="68"/>
        <v>0</v>
      </c>
      <c r="U466" s="72"/>
      <c r="V466" s="72"/>
      <c r="W466" s="72" t="b">
        <f t="shared" si="65"/>
        <v>0</v>
      </c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</row>
    <row r="467" spans="3:35" s="73" customFormat="1" ht="13.2" x14ac:dyDescent="0.25">
      <c r="C467" s="57"/>
      <c r="D467" s="58"/>
      <c r="E467" s="83"/>
      <c r="F467" s="87"/>
      <c r="G467" s="87"/>
      <c r="H467" s="87"/>
      <c r="I467" s="62" t="s">
        <v>51</v>
      </c>
      <c r="J467" s="63" t="str">
        <f t="shared" si="69"/>
        <v/>
      </c>
      <c r="K467" s="64" t="str">
        <f t="shared" si="70"/>
        <v/>
      </c>
      <c r="L467" s="65"/>
      <c r="M467" s="66"/>
      <c r="N467" s="67"/>
      <c r="O467" s="68" t="str">
        <f t="shared" si="66"/>
        <v/>
      </c>
      <c r="P467" s="69" t="str">
        <f t="shared" si="71"/>
        <v/>
      </c>
      <c r="Q467" s="69" t="str">
        <f t="shared" si="72"/>
        <v/>
      </c>
      <c r="R467" s="70" t="str">
        <f t="shared" si="73"/>
        <v/>
      </c>
      <c r="S467" s="71" t="b">
        <f t="shared" si="67"/>
        <v>0</v>
      </c>
      <c r="T467" s="72" t="b">
        <f t="shared" si="68"/>
        <v>0</v>
      </c>
      <c r="U467" s="72"/>
      <c r="V467" s="72"/>
      <c r="W467" s="72" t="b">
        <f t="shared" si="65"/>
        <v>0</v>
      </c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</row>
    <row r="468" spans="3:35" s="73" customFormat="1" ht="13.2" x14ac:dyDescent="0.25">
      <c r="C468" s="57"/>
      <c r="D468" s="58"/>
      <c r="E468" s="83"/>
      <c r="F468" s="87"/>
      <c r="G468" s="87"/>
      <c r="H468" s="87"/>
      <c r="I468" s="62" t="s">
        <v>52</v>
      </c>
      <c r="J468" s="63" t="str">
        <f t="shared" si="69"/>
        <v/>
      </c>
      <c r="K468" s="64" t="str">
        <f t="shared" si="70"/>
        <v/>
      </c>
      <c r="L468" s="65"/>
      <c r="M468" s="66"/>
      <c r="N468" s="67"/>
      <c r="O468" s="68" t="str">
        <f t="shared" si="66"/>
        <v/>
      </c>
      <c r="P468" s="69" t="str">
        <f t="shared" si="71"/>
        <v/>
      </c>
      <c r="Q468" s="69" t="str">
        <f t="shared" si="72"/>
        <v/>
      </c>
      <c r="R468" s="70" t="str">
        <f t="shared" si="73"/>
        <v/>
      </c>
      <c r="S468" s="71" t="b">
        <f t="shared" si="67"/>
        <v>0</v>
      </c>
      <c r="T468" s="72" t="b">
        <f t="shared" si="68"/>
        <v>0</v>
      </c>
      <c r="U468" s="72"/>
      <c r="V468" s="72"/>
      <c r="W468" s="72" t="b">
        <f t="shared" si="65"/>
        <v>0</v>
      </c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</row>
    <row r="469" spans="3:35" s="73" customFormat="1" ht="13.2" x14ac:dyDescent="0.25">
      <c r="C469" s="57"/>
      <c r="D469" s="58"/>
      <c r="E469" s="83"/>
      <c r="F469" s="87"/>
      <c r="G469" s="87"/>
      <c r="H469" s="87"/>
      <c r="I469" s="62" t="s">
        <v>53</v>
      </c>
      <c r="J469" s="63" t="str">
        <f t="shared" si="69"/>
        <v/>
      </c>
      <c r="K469" s="64" t="str">
        <f t="shared" si="70"/>
        <v/>
      </c>
      <c r="L469" s="65"/>
      <c r="M469" s="66"/>
      <c r="N469" s="67"/>
      <c r="O469" s="68" t="str">
        <f t="shared" si="66"/>
        <v/>
      </c>
      <c r="P469" s="69" t="str">
        <f t="shared" si="71"/>
        <v/>
      </c>
      <c r="Q469" s="69" t="str">
        <f t="shared" si="72"/>
        <v/>
      </c>
      <c r="R469" s="70" t="str">
        <f t="shared" si="73"/>
        <v/>
      </c>
      <c r="S469" s="71" t="b">
        <f t="shared" si="67"/>
        <v>0</v>
      </c>
      <c r="T469" s="72" t="b">
        <f t="shared" si="68"/>
        <v>0</v>
      </c>
      <c r="U469" s="72"/>
      <c r="V469" s="72"/>
      <c r="W469" s="72" t="b">
        <f t="shared" si="65"/>
        <v>0</v>
      </c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</row>
    <row r="470" spans="3:35" s="73" customFormat="1" ht="13.2" x14ac:dyDescent="0.25">
      <c r="C470" s="57"/>
      <c r="D470" s="58"/>
      <c r="E470" s="83"/>
      <c r="F470" s="87"/>
      <c r="G470" s="87"/>
      <c r="H470" s="87"/>
      <c r="I470" s="62" t="s">
        <v>54</v>
      </c>
      <c r="J470" s="63" t="str">
        <f t="shared" si="69"/>
        <v/>
      </c>
      <c r="K470" s="64" t="str">
        <f t="shared" si="70"/>
        <v/>
      </c>
      <c r="L470" s="65"/>
      <c r="M470" s="66"/>
      <c r="N470" s="67"/>
      <c r="O470" s="68" t="str">
        <f t="shared" si="66"/>
        <v/>
      </c>
      <c r="P470" s="69" t="str">
        <f t="shared" si="71"/>
        <v/>
      </c>
      <c r="Q470" s="69" t="str">
        <f t="shared" si="72"/>
        <v/>
      </c>
      <c r="R470" s="70" t="str">
        <f t="shared" si="73"/>
        <v/>
      </c>
      <c r="S470" s="71" t="b">
        <f t="shared" si="67"/>
        <v>0</v>
      </c>
      <c r="T470" s="72" t="b">
        <f t="shared" si="68"/>
        <v>0</v>
      </c>
      <c r="U470" s="72"/>
      <c r="V470" s="72"/>
      <c r="W470" s="72" t="b">
        <f t="shared" si="65"/>
        <v>0</v>
      </c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</row>
    <row r="471" spans="3:35" s="73" customFormat="1" ht="13.2" x14ac:dyDescent="0.25">
      <c r="C471" s="57"/>
      <c r="D471" s="58"/>
      <c r="E471" s="83"/>
      <c r="F471" s="87"/>
      <c r="G471" s="87"/>
      <c r="H471" s="87"/>
      <c r="I471" s="62" t="s">
        <v>55</v>
      </c>
      <c r="J471" s="63" t="str">
        <f t="shared" si="69"/>
        <v/>
      </c>
      <c r="K471" s="64" t="str">
        <f t="shared" si="70"/>
        <v/>
      </c>
      <c r="L471" s="65"/>
      <c r="M471" s="66"/>
      <c r="N471" s="67"/>
      <c r="O471" s="68" t="str">
        <f t="shared" si="66"/>
        <v/>
      </c>
      <c r="P471" s="69" t="str">
        <f t="shared" si="71"/>
        <v/>
      </c>
      <c r="Q471" s="69" t="str">
        <f t="shared" si="72"/>
        <v/>
      </c>
      <c r="R471" s="70" t="str">
        <f t="shared" si="73"/>
        <v/>
      </c>
      <c r="S471" s="71" t="b">
        <f t="shared" si="67"/>
        <v>0</v>
      </c>
      <c r="T471" s="72" t="b">
        <f t="shared" si="68"/>
        <v>0</v>
      </c>
      <c r="U471" s="72"/>
      <c r="V471" s="72"/>
      <c r="W471" s="72" t="b">
        <f t="shared" si="65"/>
        <v>0</v>
      </c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</row>
    <row r="472" spans="3:35" s="73" customFormat="1" ht="13.2" x14ac:dyDescent="0.25">
      <c r="C472" s="57"/>
      <c r="D472" s="58"/>
      <c r="E472" s="83"/>
      <c r="F472" s="87"/>
      <c r="G472" s="87"/>
      <c r="H472" s="87"/>
      <c r="I472" s="62" t="s">
        <v>56</v>
      </c>
      <c r="J472" s="63" t="str">
        <f t="shared" si="69"/>
        <v/>
      </c>
      <c r="K472" s="64" t="str">
        <f t="shared" si="70"/>
        <v/>
      </c>
      <c r="L472" s="65"/>
      <c r="M472" s="66"/>
      <c r="N472" s="67"/>
      <c r="O472" s="68" t="str">
        <f t="shared" si="66"/>
        <v/>
      </c>
      <c r="P472" s="69" t="str">
        <f t="shared" si="71"/>
        <v/>
      </c>
      <c r="Q472" s="69" t="str">
        <f t="shared" si="72"/>
        <v/>
      </c>
      <c r="R472" s="70" t="str">
        <f t="shared" si="73"/>
        <v/>
      </c>
      <c r="S472" s="71" t="b">
        <f t="shared" si="67"/>
        <v>0</v>
      </c>
      <c r="T472" s="72" t="b">
        <f t="shared" si="68"/>
        <v>0</v>
      </c>
      <c r="U472" s="72"/>
      <c r="V472" s="72"/>
      <c r="W472" s="72" t="b">
        <f t="shared" si="65"/>
        <v>0</v>
      </c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</row>
    <row r="473" spans="3:35" s="73" customFormat="1" ht="13.2" x14ac:dyDescent="0.25">
      <c r="C473" s="57"/>
      <c r="D473" s="58"/>
      <c r="E473" s="83"/>
      <c r="F473" s="87"/>
      <c r="G473" s="87"/>
      <c r="H473" s="87"/>
      <c r="I473" s="62" t="s">
        <v>57</v>
      </c>
      <c r="J473" s="63" t="str">
        <f t="shared" si="69"/>
        <v/>
      </c>
      <c r="K473" s="64" t="str">
        <f t="shared" si="70"/>
        <v/>
      </c>
      <c r="L473" s="65"/>
      <c r="M473" s="66"/>
      <c r="N473" s="67"/>
      <c r="O473" s="68" t="str">
        <f t="shared" si="66"/>
        <v/>
      </c>
      <c r="P473" s="69" t="str">
        <f t="shared" si="71"/>
        <v/>
      </c>
      <c r="Q473" s="69" t="str">
        <f t="shared" si="72"/>
        <v/>
      </c>
      <c r="R473" s="70" t="str">
        <f t="shared" si="73"/>
        <v/>
      </c>
      <c r="S473" s="71" t="b">
        <f t="shared" si="67"/>
        <v>0</v>
      </c>
      <c r="T473" s="72" t="b">
        <f t="shared" si="68"/>
        <v>0</v>
      </c>
      <c r="U473" s="72"/>
      <c r="V473" s="72"/>
      <c r="W473" s="72" t="b">
        <f t="shared" si="65"/>
        <v>0</v>
      </c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</row>
    <row r="474" spans="3:35" s="73" customFormat="1" ht="13.2" x14ac:dyDescent="0.25">
      <c r="C474" s="57"/>
      <c r="D474" s="58"/>
      <c r="E474" s="83"/>
      <c r="F474" s="87"/>
      <c r="G474" s="87"/>
      <c r="H474" s="87"/>
      <c r="I474" s="62" t="s">
        <v>58</v>
      </c>
      <c r="J474" s="63" t="str">
        <f t="shared" si="69"/>
        <v/>
      </c>
      <c r="K474" s="64" t="str">
        <f t="shared" si="70"/>
        <v/>
      </c>
      <c r="L474" s="65"/>
      <c r="M474" s="66"/>
      <c r="N474" s="67"/>
      <c r="O474" s="68" t="str">
        <f t="shared" si="66"/>
        <v/>
      </c>
      <c r="P474" s="69" t="str">
        <f t="shared" si="71"/>
        <v/>
      </c>
      <c r="Q474" s="69" t="str">
        <f t="shared" si="72"/>
        <v/>
      </c>
      <c r="R474" s="70" t="str">
        <f t="shared" si="73"/>
        <v/>
      </c>
      <c r="S474" s="71" t="b">
        <f t="shared" si="67"/>
        <v>0</v>
      </c>
      <c r="T474" s="72" t="b">
        <f t="shared" si="68"/>
        <v>0</v>
      </c>
      <c r="U474" s="72"/>
      <c r="V474" s="72"/>
      <c r="W474" s="72" t="b">
        <f t="shared" si="65"/>
        <v>0</v>
      </c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</row>
    <row r="475" spans="3:35" s="73" customFormat="1" ht="13.2" x14ac:dyDescent="0.25">
      <c r="C475" s="57"/>
      <c r="D475" s="58"/>
      <c r="E475" s="83"/>
      <c r="F475" s="87"/>
      <c r="G475" s="87"/>
      <c r="H475" s="87"/>
      <c r="I475" s="62" t="s">
        <v>59</v>
      </c>
      <c r="J475" s="63" t="str">
        <f t="shared" si="69"/>
        <v/>
      </c>
      <c r="K475" s="64" t="str">
        <f t="shared" si="70"/>
        <v/>
      </c>
      <c r="L475" s="65"/>
      <c r="M475" s="66"/>
      <c r="N475" s="67"/>
      <c r="O475" s="68" t="str">
        <f t="shared" si="66"/>
        <v/>
      </c>
      <c r="P475" s="69" t="str">
        <f t="shared" si="71"/>
        <v/>
      </c>
      <c r="Q475" s="69" t="str">
        <f t="shared" si="72"/>
        <v/>
      </c>
      <c r="R475" s="70" t="str">
        <f t="shared" si="73"/>
        <v/>
      </c>
      <c r="S475" s="71" t="b">
        <f t="shared" si="67"/>
        <v>0</v>
      </c>
      <c r="T475" s="72" t="b">
        <f t="shared" si="68"/>
        <v>0</v>
      </c>
      <c r="U475" s="72"/>
      <c r="V475" s="72"/>
      <c r="W475" s="72" t="b">
        <f t="shared" si="65"/>
        <v>0</v>
      </c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</row>
    <row r="476" spans="3:35" s="73" customFormat="1" ht="13.2" x14ac:dyDescent="0.25">
      <c r="C476" s="57"/>
      <c r="D476" s="58"/>
      <c r="E476" s="83"/>
      <c r="F476" s="87"/>
      <c r="G476" s="87"/>
      <c r="H476" s="87"/>
      <c r="I476" s="62" t="s">
        <v>60</v>
      </c>
      <c r="J476" s="63" t="str">
        <f t="shared" si="69"/>
        <v/>
      </c>
      <c r="K476" s="64" t="str">
        <f t="shared" si="70"/>
        <v/>
      </c>
      <c r="L476" s="65"/>
      <c r="M476" s="66"/>
      <c r="N476" s="67"/>
      <c r="O476" s="68" t="str">
        <f t="shared" si="66"/>
        <v/>
      </c>
      <c r="P476" s="69" t="str">
        <f t="shared" si="71"/>
        <v/>
      </c>
      <c r="Q476" s="69" t="str">
        <f t="shared" si="72"/>
        <v/>
      </c>
      <c r="R476" s="70" t="str">
        <f t="shared" si="73"/>
        <v/>
      </c>
      <c r="S476" s="71" t="b">
        <f t="shared" si="67"/>
        <v>0</v>
      </c>
      <c r="T476" s="72" t="b">
        <f t="shared" si="68"/>
        <v>0</v>
      </c>
      <c r="U476" s="72"/>
      <c r="V476" s="72"/>
      <c r="W476" s="72" t="b">
        <f t="shared" si="65"/>
        <v>0</v>
      </c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</row>
    <row r="477" spans="3:35" s="73" customFormat="1" ht="13.2" x14ac:dyDescent="0.25">
      <c r="C477" s="57"/>
      <c r="D477" s="58"/>
      <c r="E477" s="83"/>
      <c r="F477" s="87"/>
      <c r="G477" s="87"/>
      <c r="H477" s="87"/>
      <c r="I477" s="62" t="s">
        <v>61</v>
      </c>
      <c r="J477" s="63" t="str">
        <f t="shared" si="69"/>
        <v/>
      </c>
      <c r="K477" s="64" t="str">
        <f t="shared" si="70"/>
        <v/>
      </c>
      <c r="L477" s="65"/>
      <c r="M477" s="66"/>
      <c r="N477" s="67"/>
      <c r="O477" s="68" t="str">
        <f t="shared" si="66"/>
        <v/>
      </c>
      <c r="P477" s="69" t="str">
        <f t="shared" si="71"/>
        <v/>
      </c>
      <c r="Q477" s="69" t="str">
        <f t="shared" si="72"/>
        <v/>
      </c>
      <c r="R477" s="70" t="str">
        <f t="shared" si="73"/>
        <v/>
      </c>
      <c r="S477" s="71" t="b">
        <f t="shared" si="67"/>
        <v>0</v>
      </c>
      <c r="T477" s="72" t="b">
        <f t="shared" si="68"/>
        <v>0</v>
      </c>
      <c r="U477" s="72"/>
      <c r="V477" s="72"/>
      <c r="W477" s="72" t="b">
        <f t="shared" si="65"/>
        <v>0</v>
      </c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</row>
    <row r="478" spans="3:35" s="73" customFormat="1" ht="13.2" x14ac:dyDescent="0.25">
      <c r="C478" s="57"/>
      <c r="D478" s="58"/>
      <c r="E478" s="83"/>
      <c r="F478" s="87"/>
      <c r="G478" s="87"/>
      <c r="H478" s="87"/>
      <c r="I478" s="62" t="s">
        <v>62</v>
      </c>
      <c r="J478" s="63" t="str">
        <f t="shared" si="69"/>
        <v/>
      </c>
      <c r="K478" s="64" t="str">
        <f t="shared" si="70"/>
        <v/>
      </c>
      <c r="L478" s="65"/>
      <c r="M478" s="66"/>
      <c r="N478" s="67"/>
      <c r="O478" s="68" t="str">
        <f t="shared" si="66"/>
        <v/>
      </c>
      <c r="P478" s="69" t="str">
        <f t="shared" si="71"/>
        <v/>
      </c>
      <c r="Q478" s="69" t="str">
        <f t="shared" si="72"/>
        <v/>
      </c>
      <c r="R478" s="70" t="str">
        <f t="shared" si="73"/>
        <v/>
      </c>
      <c r="S478" s="71" t="b">
        <f t="shared" si="67"/>
        <v>0</v>
      </c>
      <c r="T478" s="72" t="b">
        <f t="shared" si="68"/>
        <v>0</v>
      </c>
      <c r="U478" s="72"/>
      <c r="V478" s="72"/>
      <c r="W478" s="72" t="b">
        <f t="shared" si="65"/>
        <v>0</v>
      </c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</row>
    <row r="479" spans="3:35" s="73" customFormat="1" ht="13.2" x14ac:dyDescent="0.25">
      <c r="C479" s="57"/>
      <c r="D479" s="58"/>
      <c r="E479" s="83"/>
      <c r="F479" s="87"/>
      <c r="G479" s="87"/>
      <c r="H479" s="87"/>
      <c r="I479" s="62" t="s">
        <v>63</v>
      </c>
      <c r="J479" s="63" t="str">
        <f t="shared" si="69"/>
        <v/>
      </c>
      <c r="K479" s="64" t="str">
        <f t="shared" si="70"/>
        <v/>
      </c>
      <c r="L479" s="65"/>
      <c r="M479" s="66"/>
      <c r="N479" s="67"/>
      <c r="O479" s="68" t="str">
        <f t="shared" si="66"/>
        <v/>
      </c>
      <c r="P479" s="69" t="str">
        <f t="shared" si="71"/>
        <v/>
      </c>
      <c r="Q479" s="69" t="str">
        <f t="shared" si="72"/>
        <v/>
      </c>
      <c r="R479" s="70" t="str">
        <f t="shared" si="73"/>
        <v/>
      </c>
      <c r="S479" s="71" t="b">
        <f t="shared" si="67"/>
        <v>0</v>
      </c>
      <c r="T479" s="72" t="b">
        <f t="shared" si="68"/>
        <v>0</v>
      </c>
      <c r="U479" s="72"/>
      <c r="V479" s="72"/>
      <c r="W479" s="72" t="b">
        <f t="shared" si="65"/>
        <v>0</v>
      </c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</row>
    <row r="480" spans="3:35" s="73" customFormat="1" ht="13.2" x14ac:dyDescent="0.25">
      <c r="C480" s="57"/>
      <c r="D480" s="58"/>
      <c r="E480" s="83"/>
      <c r="F480" s="87"/>
      <c r="G480" s="87"/>
      <c r="H480" s="87"/>
      <c r="I480" s="62" t="s">
        <v>64</v>
      </c>
      <c r="J480" s="63" t="str">
        <f t="shared" si="69"/>
        <v/>
      </c>
      <c r="K480" s="64" t="str">
        <f t="shared" si="70"/>
        <v/>
      </c>
      <c r="L480" s="65"/>
      <c r="M480" s="66"/>
      <c r="N480" s="67"/>
      <c r="O480" s="68" t="str">
        <f t="shared" si="66"/>
        <v/>
      </c>
      <c r="P480" s="69" t="str">
        <f t="shared" si="71"/>
        <v/>
      </c>
      <c r="Q480" s="69" t="str">
        <f t="shared" si="72"/>
        <v/>
      </c>
      <c r="R480" s="70" t="str">
        <f t="shared" si="73"/>
        <v/>
      </c>
      <c r="S480" s="71" t="b">
        <f t="shared" si="67"/>
        <v>0</v>
      </c>
      <c r="T480" s="72" t="b">
        <f t="shared" si="68"/>
        <v>0</v>
      </c>
      <c r="U480" s="72"/>
      <c r="V480" s="72"/>
      <c r="W480" s="72" t="b">
        <f t="shared" si="65"/>
        <v>0</v>
      </c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</row>
    <row r="481" spans="3:35" s="73" customFormat="1" ht="13.2" x14ac:dyDescent="0.25">
      <c r="C481" s="57"/>
      <c r="D481" s="58"/>
      <c r="E481" s="83"/>
      <c r="F481" s="87"/>
      <c r="G481" s="87"/>
      <c r="H481" s="87"/>
      <c r="I481" s="62" t="s">
        <v>65</v>
      </c>
      <c r="J481" s="63" t="str">
        <f t="shared" si="69"/>
        <v/>
      </c>
      <c r="K481" s="64" t="str">
        <f t="shared" si="70"/>
        <v/>
      </c>
      <c r="L481" s="65"/>
      <c r="M481" s="66"/>
      <c r="N481" s="67"/>
      <c r="O481" s="68" t="str">
        <f t="shared" si="66"/>
        <v/>
      </c>
      <c r="P481" s="69" t="str">
        <f t="shared" si="71"/>
        <v/>
      </c>
      <c r="Q481" s="69" t="str">
        <f t="shared" si="72"/>
        <v/>
      </c>
      <c r="R481" s="70" t="str">
        <f t="shared" si="73"/>
        <v/>
      </c>
      <c r="S481" s="71" t="b">
        <f t="shared" si="67"/>
        <v>0</v>
      </c>
      <c r="T481" s="72" t="b">
        <f t="shared" si="68"/>
        <v>0</v>
      </c>
      <c r="U481" s="72"/>
      <c r="V481" s="72"/>
      <c r="W481" s="72" t="b">
        <f t="shared" si="65"/>
        <v>0</v>
      </c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</row>
    <row r="482" spans="3:35" s="73" customFormat="1" ht="13.2" x14ac:dyDescent="0.25">
      <c r="C482" s="57"/>
      <c r="D482" s="58"/>
      <c r="E482" s="83"/>
      <c r="F482" s="87"/>
      <c r="G482" s="87"/>
      <c r="H482" s="87"/>
      <c r="I482" s="62" t="s">
        <v>66</v>
      </c>
      <c r="J482" s="63" t="str">
        <f t="shared" si="69"/>
        <v/>
      </c>
      <c r="K482" s="64" t="str">
        <f t="shared" si="70"/>
        <v/>
      </c>
      <c r="L482" s="65"/>
      <c r="M482" s="66"/>
      <c r="N482" s="67"/>
      <c r="O482" s="68" t="str">
        <f t="shared" si="66"/>
        <v/>
      </c>
      <c r="P482" s="69" t="str">
        <f t="shared" si="71"/>
        <v/>
      </c>
      <c r="Q482" s="69" t="str">
        <f t="shared" si="72"/>
        <v/>
      </c>
      <c r="R482" s="70" t="str">
        <f t="shared" si="73"/>
        <v/>
      </c>
      <c r="S482" s="71" t="b">
        <f t="shared" si="67"/>
        <v>0</v>
      </c>
      <c r="T482" s="72" t="b">
        <f t="shared" si="68"/>
        <v>0</v>
      </c>
      <c r="U482" s="72"/>
      <c r="V482" s="72"/>
      <c r="W482" s="72" t="b">
        <f t="shared" si="65"/>
        <v>0</v>
      </c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</row>
    <row r="483" spans="3:35" s="73" customFormat="1" ht="13.2" x14ac:dyDescent="0.25">
      <c r="C483" s="57"/>
      <c r="D483" s="58"/>
      <c r="E483" s="83"/>
      <c r="F483" s="87"/>
      <c r="G483" s="87"/>
      <c r="H483" s="87"/>
      <c r="I483" s="62" t="s">
        <v>67</v>
      </c>
      <c r="J483" s="63" t="str">
        <f t="shared" si="69"/>
        <v/>
      </c>
      <c r="K483" s="64" t="str">
        <f t="shared" si="70"/>
        <v/>
      </c>
      <c r="L483" s="65"/>
      <c r="M483" s="66"/>
      <c r="N483" s="67"/>
      <c r="O483" s="68" t="str">
        <f t="shared" si="66"/>
        <v/>
      </c>
      <c r="P483" s="69" t="str">
        <f t="shared" si="71"/>
        <v/>
      </c>
      <c r="Q483" s="69" t="str">
        <f t="shared" si="72"/>
        <v/>
      </c>
      <c r="R483" s="70" t="str">
        <f t="shared" si="73"/>
        <v/>
      </c>
      <c r="S483" s="71" t="b">
        <f t="shared" si="67"/>
        <v>0</v>
      </c>
      <c r="T483" s="72" t="b">
        <f t="shared" si="68"/>
        <v>0</v>
      </c>
      <c r="U483" s="72"/>
      <c r="V483" s="72"/>
      <c r="W483" s="72" t="b">
        <f t="shared" si="65"/>
        <v>0</v>
      </c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</row>
    <row r="484" spans="3:35" s="73" customFormat="1" ht="13.2" x14ac:dyDescent="0.25">
      <c r="C484" s="57"/>
      <c r="D484" s="58"/>
      <c r="E484" s="83"/>
      <c r="F484" s="87"/>
      <c r="G484" s="87"/>
      <c r="H484" s="87"/>
      <c r="I484" s="62" t="s">
        <v>68</v>
      </c>
      <c r="J484" s="63" t="str">
        <f t="shared" si="69"/>
        <v/>
      </c>
      <c r="K484" s="64" t="str">
        <f t="shared" si="70"/>
        <v/>
      </c>
      <c r="L484" s="65"/>
      <c r="M484" s="66"/>
      <c r="N484" s="67"/>
      <c r="O484" s="68" t="str">
        <f t="shared" si="66"/>
        <v/>
      </c>
      <c r="P484" s="69" t="str">
        <f t="shared" si="71"/>
        <v/>
      </c>
      <c r="Q484" s="69" t="str">
        <f t="shared" si="72"/>
        <v/>
      </c>
      <c r="R484" s="70" t="str">
        <f t="shared" si="73"/>
        <v/>
      </c>
      <c r="S484" s="71" t="b">
        <f t="shared" si="67"/>
        <v>0</v>
      </c>
      <c r="T484" s="72" t="b">
        <f t="shared" si="68"/>
        <v>0</v>
      </c>
      <c r="U484" s="72"/>
      <c r="V484" s="72"/>
      <c r="W484" s="72" t="b">
        <f t="shared" si="65"/>
        <v>0</v>
      </c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</row>
    <row r="485" spans="3:35" s="73" customFormat="1" ht="13.2" x14ac:dyDescent="0.25">
      <c r="C485" s="57"/>
      <c r="D485" s="58"/>
      <c r="E485" s="83"/>
      <c r="F485" s="87"/>
      <c r="G485" s="87"/>
      <c r="H485" s="87"/>
      <c r="I485" s="62" t="s">
        <v>69</v>
      </c>
      <c r="J485" s="63" t="str">
        <f t="shared" si="69"/>
        <v/>
      </c>
      <c r="K485" s="64" t="str">
        <f t="shared" si="70"/>
        <v/>
      </c>
      <c r="L485" s="65"/>
      <c r="M485" s="66"/>
      <c r="N485" s="67"/>
      <c r="O485" s="68" t="str">
        <f t="shared" si="66"/>
        <v/>
      </c>
      <c r="P485" s="69" t="str">
        <f t="shared" si="71"/>
        <v/>
      </c>
      <c r="Q485" s="69" t="str">
        <f t="shared" si="72"/>
        <v/>
      </c>
      <c r="R485" s="70" t="str">
        <f t="shared" si="73"/>
        <v/>
      </c>
      <c r="S485" s="71" t="b">
        <f t="shared" si="67"/>
        <v>0</v>
      </c>
      <c r="T485" s="72" t="b">
        <f t="shared" si="68"/>
        <v>0</v>
      </c>
      <c r="U485" s="72"/>
      <c r="V485" s="72"/>
      <c r="W485" s="72" t="b">
        <f t="shared" si="65"/>
        <v>0</v>
      </c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</row>
    <row r="486" spans="3:35" s="73" customFormat="1" ht="13.2" x14ac:dyDescent="0.25">
      <c r="C486" s="57"/>
      <c r="D486" s="58"/>
      <c r="E486" s="83"/>
      <c r="F486" s="87"/>
      <c r="G486" s="87"/>
      <c r="H486" s="87"/>
      <c r="I486" s="62" t="s">
        <v>70</v>
      </c>
      <c r="J486" s="63" t="str">
        <f t="shared" si="69"/>
        <v/>
      </c>
      <c r="K486" s="64" t="str">
        <f t="shared" si="70"/>
        <v/>
      </c>
      <c r="L486" s="65"/>
      <c r="M486" s="66"/>
      <c r="N486" s="67"/>
      <c r="O486" s="68" t="str">
        <f t="shared" si="66"/>
        <v/>
      </c>
      <c r="P486" s="69" t="str">
        <f t="shared" si="71"/>
        <v/>
      </c>
      <c r="Q486" s="69" t="str">
        <f t="shared" si="72"/>
        <v/>
      </c>
      <c r="R486" s="70" t="str">
        <f t="shared" si="73"/>
        <v/>
      </c>
      <c r="S486" s="71" t="b">
        <f t="shared" si="67"/>
        <v>0</v>
      </c>
      <c r="T486" s="72" t="b">
        <f t="shared" si="68"/>
        <v>0</v>
      </c>
      <c r="U486" s="72"/>
      <c r="V486" s="72"/>
      <c r="W486" s="72" t="b">
        <f t="shared" si="65"/>
        <v>0</v>
      </c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</row>
    <row r="487" spans="3:35" s="73" customFormat="1" ht="13.2" x14ac:dyDescent="0.25">
      <c r="C487" s="57"/>
      <c r="D487" s="58"/>
      <c r="E487" s="83"/>
      <c r="F487" s="87"/>
      <c r="G487" s="87"/>
      <c r="H487" s="87"/>
      <c r="I487" s="62" t="s">
        <v>71</v>
      </c>
      <c r="J487" s="63" t="str">
        <f t="shared" si="69"/>
        <v/>
      </c>
      <c r="K487" s="64" t="str">
        <f t="shared" si="70"/>
        <v/>
      </c>
      <c r="L487" s="65"/>
      <c r="M487" s="66"/>
      <c r="N487" s="67"/>
      <c r="O487" s="68" t="str">
        <f t="shared" si="66"/>
        <v/>
      </c>
      <c r="P487" s="69" t="str">
        <f t="shared" si="71"/>
        <v/>
      </c>
      <c r="Q487" s="69" t="str">
        <f t="shared" si="72"/>
        <v/>
      </c>
      <c r="R487" s="70" t="str">
        <f t="shared" si="73"/>
        <v/>
      </c>
      <c r="S487" s="71" t="b">
        <f t="shared" si="67"/>
        <v>0</v>
      </c>
      <c r="T487" s="72" t="b">
        <f t="shared" si="68"/>
        <v>0</v>
      </c>
      <c r="U487" s="72"/>
      <c r="V487" s="72"/>
      <c r="W487" s="72" t="b">
        <f t="shared" si="65"/>
        <v>0</v>
      </c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</row>
    <row r="488" spans="3:35" s="73" customFormat="1" ht="13.2" x14ac:dyDescent="0.25">
      <c r="C488" s="57"/>
      <c r="D488" s="58"/>
      <c r="E488" s="83"/>
      <c r="F488" s="87"/>
      <c r="G488" s="87"/>
      <c r="H488" s="87"/>
      <c r="I488" s="62" t="s">
        <v>72</v>
      </c>
      <c r="J488" s="63" t="str">
        <f t="shared" si="69"/>
        <v/>
      </c>
      <c r="K488" s="64" t="str">
        <f t="shared" si="70"/>
        <v/>
      </c>
      <c r="L488" s="65"/>
      <c r="M488" s="66"/>
      <c r="N488" s="67"/>
      <c r="O488" s="68" t="str">
        <f t="shared" si="66"/>
        <v/>
      </c>
      <c r="P488" s="69" t="str">
        <f t="shared" si="71"/>
        <v/>
      </c>
      <c r="Q488" s="69" t="str">
        <f t="shared" si="72"/>
        <v/>
      </c>
      <c r="R488" s="70" t="str">
        <f t="shared" si="73"/>
        <v/>
      </c>
      <c r="S488" s="71" t="b">
        <f t="shared" si="67"/>
        <v>0</v>
      </c>
      <c r="T488" s="72" t="b">
        <f t="shared" si="68"/>
        <v>0</v>
      </c>
      <c r="U488" s="72"/>
      <c r="V488" s="72"/>
      <c r="W488" s="72" t="b">
        <f t="shared" si="65"/>
        <v>0</v>
      </c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</row>
    <row r="489" spans="3:35" s="73" customFormat="1" ht="13.2" x14ac:dyDescent="0.25">
      <c r="C489" s="57"/>
      <c r="D489" s="58"/>
      <c r="E489" s="83"/>
      <c r="F489" s="87"/>
      <c r="G489" s="87"/>
      <c r="H489" s="87"/>
      <c r="I489" s="62" t="s">
        <v>73</v>
      </c>
      <c r="J489" s="63" t="str">
        <f t="shared" si="69"/>
        <v/>
      </c>
      <c r="K489" s="64" t="str">
        <f t="shared" si="70"/>
        <v/>
      </c>
      <c r="L489" s="65"/>
      <c r="M489" s="66"/>
      <c r="N489" s="67"/>
      <c r="O489" s="68" t="str">
        <f t="shared" si="66"/>
        <v/>
      </c>
      <c r="P489" s="69" t="str">
        <f t="shared" si="71"/>
        <v/>
      </c>
      <c r="Q489" s="69" t="str">
        <f t="shared" si="72"/>
        <v/>
      </c>
      <c r="R489" s="70" t="str">
        <f t="shared" si="73"/>
        <v/>
      </c>
      <c r="S489" s="71" t="b">
        <f t="shared" si="67"/>
        <v>0</v>
      </c>
      <c r="T489" s="72" t="b">
        <f t="shared" si="68"/>
        <v>0</v>
      </c>
      <c r="U489" s="72"/>
      <c r="V489" s="72"/>
      <c r="W489" s="72" t="b">
        <f t="shared" si="65"/>
        <v>0</v>
      </c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</row>
    <row r="490" spans="3:35" s="73" customFormat="1" ht="13.2" x14ac:dyDescent="0.25">
      <c r="C490" s="57"/>
      <c r="D490" s="58"/>
      <c r="E490" s="83"/>
      <c r="F490" s="87"/>
      <c r="G490" s="87"/>
      <c r="H490" s="87"/>
      <c r="I490" s="62" t="s">
        <v>74</v>
      </c>
      <c r="J490" s="63" t="str">
        <f t="shared" si="69"/>
        <v/>
      </c>
      <c r="K490" s="64" t="str">
        <f t="shared" si="70"/>
        <v/>
      </c>
      <c r="L490" s="65"/>
      <c r="M490" s="66"/>
      <c r="N490" s="67"/>
      <c r="O490" s="68" t="str">
        <f t="shared" si="66"/>
        <v/>
      </c>
      <c r="P490" s="69" t="str">
        <f t="shared" si="71"/>
        <v/>
      </c>
      <c r="Q490" s="69" t="str">
        <f t="shared" si="72"/>
        <v/>
      </c>
      <c r="R490" s="70" t="str">
        <f t="shared" si="73"/>
        <v/>
      </c>
      <c r="S490" s="71" t="b">
        <f t="shared" si="67"/>
        <v>0</v>
      </c>
      <c r="T490" s="72" t="b">
        <f t="shared" si="68"/>
        <v>0</v>
      </c>
      <c r="U490" s="72"/>
      <c r="V490" s="72"/>
      <c r="W490" s="72" t="b">
        <f t="shared" si="65"/>
        <v>0</v>
      </c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</row>
    <row r="491" spans="3:35" s="73" customFormat="1" ht="13.2" x14ac:dyDescent="0.25">
      <c r="C491" s="57"/>
      <c r="D491" s="58"/>
      <c r="E491" s="83"/>
      <c r="F491" s="87"/>
      <c r="G491" s="87"/>
      <c r="H491" s="87"/>
      <c r="I491" s="62" t="s">
        <v>75</v>
      </c>
      <c r="J491" s="63" t="str">
        <f t="shared" si="69"/>
        <v/>
      </c>
      <c r="K491" s="64" t="str">
        <f t="shared" si="70"/>
        <v/>
      </c>
      <c r="L491" s="65"/>
      <c r="M491" s="66"/>
      <c r="N491" s="67"/>
      <c r="O491" s="68" t="str">
        <f t="shared" si="66"/>
        <v/>
      </c>
      <c r="P491" s="69" t="str">
        <f t="shared" si="71"/>
        <v/>
      </c>
      <c r="Q491" s="69" t="str">
        <f t="shared" si="72"/>
        <v/>
      </c>
      <c r="R491" s="70" t="str">
        <f t="shared" si="73"/>
        <v/>
      </c>
      <c r="S491" s="71" t="b">
        <f t="shared" si="67"/>
        <v>0</v>
      </c>
      <c r="T491" s="72" t="b">
        <f t="shared" si="68"/>
        <v>0</v>
      </c>
      <c r="U491" s="72"/>
      <c r="V491" s="72"/>
      <c r="W491" s="72" t="b">
        <f t="shared" si="65"/>
        <v>0</v>
      </c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</row>
    <row r="492" spans="3:35" s="73" customFormat="1" ht="13.2" x14ac:dyDescent="0.25">
      <c r="C492" s="57"/>
      <c r="D492" s="58"/>
      <c r="E492" s="83"/>
      <c r="F492" s="87"/>
      <c r="G492" s="87"/>
      <c r="H492" s="87"/>
      <c r="I492" s="62" t="s">
        <v>76</v>
      </c>
      <c r="J492" s="63" t="str">
        <f t="shared" si="69"/>
        <v/>
      </c>
      <c r="K492" s="64" t="str">
        <f t="shared" si="70"/>
        <v/>
      </c>
      <c r="L492" s="65"/>
      <c r="M492" s="66"/>
      <c r="N492" s="67"/>
      <c r="O492" s="68" t="str">
        <f t="shared" si="66"/>
        <v/>
      </c>
      <c r="P492" s="69" t="str">
        <f t="shared" si="71"/>
        <v/>
      </c>
      <c r="Q492" s="69" t="str">
        <f t="shared" si="72"/>
        <v/>
      </c>
      <c r="R492" s="70" t="str">
        <f t="shared" si="73"/>
        <v/>
      </c>
      <c r="S492" s="71" t="b">
        <f t="shared" si="67"/>
        <v>0</v>
      </c>
      <c r="T492" s="72" t="b">
        <f t="shared" si="68"/>
        <v>0</v>
      </c>
      <c r="U492" s="72"/>
      <c r="V492" s="72"/>
      <c r="W492" s="72" t="b">
        <f t="shared" si="65"/>
        <v>0</v>
      </c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</row>
    <row r="493" spans="3:35" s="73" customFormat="1" ht="13.2" x14ac:dyDescent="0.25">
      <c r="C493" s="57"/>
      <c r="D493" s="58"/>
      <c r="E493" s="83"/>
      <c r="F493" s="87"/>
      <c r="G493" s="87"/>
      <c r="H493" s="87"/>
      <c r="I493" s="62" t="s">
        <v>77</v>
      </c>
      <c r="J493" s="63" t="str">
        <f t="shared" si="69"/>
        <v/>
      </c>
      <c r="K493" s="64" t="str">
        <f t="shared" si="70"/>
        <v/>
      </c>
      <c r="L493" s="65"/>
      <c r="M493" s="66"/>
      <c r="N493" s="67"/>
      <c r="O493" s="68" t="str">
        <f t="shared" si="66"/>
        <v/>
      </c>
      <c r="P493" s="69" t="str">
        <f t="shared" si="71"/>
        <v/>
      </c>
      <c r="Q493" s="69" t="str">
        <f t="shared" si="72"/>
        <v/>
      </c>
      <c r="R493" s="70" t="str">
        <f t="shared" si="73"/>
        <v/>
      </c>
      <c r="S493" s="71" t="b">
        <f t="shared" si="67"/>
        <v>0</v>
      </c>
      <c r="T493" s="72" t="b">
        <f t="shared" si="68"/>
        <v>0</v>
      </c>
      <c r="U493" s="72"/>
      <c r="V493" s="72"/>
      <c r="W493" s="72" t="b">
        <f t="shared" si="65"/>
        <v>0</v>
      </c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</row>
    <row r="494" spans="3:35" s="73" customFormat="1" ht="13.2" x14ac:dyDescent="0.25">
      <c r="C494" s="57"/>
      <c r="D494" s="58"/>
      <c r="E494" s="83"/>
      <c r="F494" s="87"/>
      <c r="G494" s="87"/>
      <c r="H494" s="87"/>
      <c r="I494" s="62" t="s">
        <v>78</v>
      </c>
      <c r="J494" s="63" t="str">
        <f t="shared" si="69"/>
        <v/>
      </c>
      <c r="K494" s="64" t="str">
        <f t="shared" si="70"/>
        <v/>
      </c>
      <c r="L494" s="65"/>
      <c r="M494" s="66"/>
      <c r="N494" s="67"/>
      <c r="O494" s="68" t="str">
        <f t="shared" si="66"/>
        <v/>
      </c>
      <c r="P494" s="69" t="str">
        <f t="shared" si="71"/>
        <v/>
      </c>
      <c r="Q494" s="69" t="str">
        <f t="shared" si="72"/>
        <v/>
      </c>
      <c r="R494" s="70" t="str">
        <f t="shared" si="73"/>
        <v/>
      </c>
      <c r="S494" s="71" t="b">
        <f t="shared" si="67"/>
        <v>0</v>
      </c>
      <c r="T494" s="72" t="b">
        <f t="shared" si="68"/>
        <v>0</v>
      </c>
      <c r="U494" s="72"/>
      <c r="V494" s="72"/>
      <c r="W494" s="72" t="b">
        <f t="shared" si="65"/>
        <v>0</v>
      </c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</row>
    <row r="495" spans="3:35" s="73" customFormat="1" ht="13.2" x14ac:dyDescent="0.25">
      <c r="C495" s="57"/>
      <c r="D495" s="58"/>
      <c r="E495" s="83"/>
      <c r="F495" s="87"/>
      <c r="G495" s="87"/>
      <c r="H495" s="87"/>
      <c r="I495" s="62" t="s">
        <v>79</v>
      </c>
      <c r="J495" s="63" t="str">
        <f t="shared" si="69"/>
        <v/>
      </c>
      <c r="K495" s="64" t="str">
        <f t="shared" si="70"/>
        <v/>
      </c>
      <c r="L495" s="65"/>
      <c r="M495" s="66"/>
      <c r="N495" s="67"/>
      <c r="O495" s="68" t="str">
        <f t="shared" si="66"/>
        <v/>
      </c>
      <c r="P495" s="69" t="str">
        <f t="shared" si="71"/>
        <v/>
      </c>
      <c r="Q495" s="69" t="str">
        <f t="shared" si="72"/>
        <v/>
      </c>
      <c r="R495" s="70" t="str">
        <f t="shared" si="73"/>
        <v/>
      </c>
      <c r="S495" s="71" t="b">
        <f t="shared" si="67"/>
        <v>0</v>
      </c>
      <c r="T495" s="72" t="b">
        <f t="shared" si="68"/>
        <v>0</v>
      </c>
      <c r="U495" s="72"/>
      <c r="V495" s="72"/>
      <c r="W495" s="72" t="b">
        <f t="shared" si="65"/>
        <v>0</v>
      </c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</row>
    <row r="496" spans="3:35" s="73" customFormat="1" ht="13.2" x14ac:dyDescent="0.25">
      <c r="C496" s="57"/>
      <c r="D496" s="58"/>
      <c r="E496" s="83"/>
      <c r="F496" s="87"/>
      <c r="G496" s="87"/>
      <c r="H496" s="87"/>
      <c r="I496" s="62" t="s">
        <v>80</v>
      </c>
      <c r="J496" s="63" t="str">
        <f t="shared" si="69"/>
        <v/>
      </c>
      <c r="K496" s="64" t="str">
        <f t="shared" si="70"/>
        <v/>
      </c>
      <c r="L496" s="65"/>
      <c r="M496" s="66"/>
      <c r="N496" s="67"/>
      <c r="O496" s="68" t="str">
        <f t="shared" si="66"/>
        <v/>
      </c>
      <c r="P496" s="69" t="str">
        <f t="shared" si="71"/>
        <v/>
      </c>
      <c r="Q496" s="69" t="str">
        <f t="shared" si="72"/>
        <v/>
      </c>
      <c r="R496" s="70" t="str">
        <f t="shared" si="73"/>
        <v/>
      </c>
      <c r="S496" s="71" t="b">
        <f t="shared" si="67"/>
        <v>0</v>
      </c>
      <c r="T496" s="72" t="b">
        <f t="shared" si="68"/>
        <v>0</v>
      </c>
      <c r="U496" s="72"/>
      <c r="V496" s="72"/>
      <c r="W496" s="72" t="b">
        <f t="shared" si="65"/>
        <v>0</v>
      </c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</row>
    <row r="497" spans="3:35" s="73" customFormat="1" ht="13.2" x14ac:dyDescent="0.25">
      <c r="C497" s="57"/>
      <c r="D497" s="58"/>
      <c r="E497" s="83"/>
      <c r="F497" s="87"/>
      <c r="G497" s="87"/>
      <c r="H497" s="87"/>
      <c r="I497" s="62" t="s">
        <v>81</v>
      </c>
      <c r="J497" s="63" t="str">
        <f t="shared" si="69"/>
        <v/>
      </c>
      <c r="K497" s="64" t="str">
        <f t="shared" si="70"/>
        <v/>
      </c>
      <c r="L497" s="65"/>
      <c r="M497" s="66"/>
      <c r="N497" s="67"/>
      <c r="O497" s="68" t="str">
        <f t="shared" si="66"/>
        <v/>
      </c>
      <c r="P497" s="69" t="str">
        <f t="shared" si="71"/>
        <v/>
      </c>
      <c r="Q497" s="69" t="str">
        <f t="shared" si="72"/>
        <v/>
      </c>
      <c r="R497" s="70" t="str">
        <f t="shared" si="73"/>
        <v/>
      </c>
      <c r="S497" s="71" t="b">
        <f t="shared" si="67"/>
        <v>0</v>
      </c>
      <c r="T497" s="72" t="b">
        <f t="shared" si="68"/>
        <v>0</v>
      </c>
      <c r="U497" s="72"/>
      <c r="V497" s="72"/>
      <c r="W497" s="72" t="b">
        <f t="shared" si="65"/>
        <v>0</v>
      </c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</row>
    <row r="498" spans="3:35" s="73" customFormat="1" ht="13.2" x14ac:dyDescent="0.25">
      <c r="C498" s="57"/>
      <c r="D498" s="58"/>
      <c r="E498" s="83"/>
      <c r="F498" s="87"/>
      <c r="G498" s="87"/>
      <c r="H498" s="87"/>
      <c r="I498" s="62" t="s">
        <v>82</v>
      </c>
      <c r="J498" s="63" t="str">
        <f t="shared" si="69"/>
        <v/>
      </c>
      <c r="K498" s="64" t="str">
        <f t="shared" si="70"/>
        <v/>
      </c>
      <c r="L498" s="65"/>
      <c r="M498" s="66"/>
      <c r="N498" s="67"/>
      <c r="O498" s="68" t="str">
        <f t="shared" si="66"/>
        <v/>
      </c>
      <c r="P498" s="69" t="str">
        <f t="shared" si="71"/>
        <v/>
      </c>
      <c r="Q498" s="69" t="str">
        <f t="shared" si="72"/>
        <v/>
      </c>
      <c r="R498" s="70" t="str">
        <f t="shared" si="73"/>
        <v/>
      </c>
      <c r="S498" s="71" t="b">
        <f t="shared" si="67"/>
        <v>0</v>
      </c>
      <c r="T498" s="72" t="b">
        <f t="shared" si="68"/>
        <v>0</v>
      </c>
      <c r="U498" s="72"/>
      <c r="V498" s="72"/>
      <c r="W498" s="72" t="b">
        <f t="shared" si="65"/>
        <v>0</v>
      </c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</row>
    <row r="499" spans="3:35" s="73" customFormat="1" ht="13.2" x14ac:dyDescent="0.25">
      <c r="C499" s="57"/>
      <c r="D499" s="58"/>
      <c r="E499" s="83"/>
      <c r="F499" s="87"/>
      <c r="G499" s="87"/>
      <c r="H499" s="87"/>
      <c r="I499" s="62" t="s">
        <v>83</v>
      </c>
      <c r="J499" s="63" t="str">
        <f t="shared" si="69"/>
        <v/>
      </c>
      <c r="K499" s="64" t="str">
        <f t="shared" si="70"/>
        <v/>
      </c>
      <c r="L499" s="65"/>
      <c r="M499" s="66"/>
      <c r="N499" s="67"/>
      <c r="O499" s="68" t="str">
        <f t="shared" si="66"/>
        <v/>
      </c>
      <c r="P499" s="69" t="str">
        <f t="shared" si="71"/>
        <v/>
      </c>
      <c r="Q499" s="69" t="str">
        <f t="shared" si="72"/>
        <v/>
      </c>
      <c r="R499" s="70" t="str">
        <f t="shared" si="73"/>
        <v/>
      </c>
      <c r="S499" s="71" t="b">
        <f t="shared" si="67"/>
        <v>0</v>
      </c>
      <c r="T499" s="72" t="b">
        <f t="shared" si="68"/>
        <v>0</v>
      </c>
      <c r="U499" s="72"/>
      <c r="V499" s="72"/>
      <c r="W499" s="72" t="b">
        <f t="shared" si="65"/>
        <v>0</v>
      </c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</row>
    <row r="500" spans="3:35" s="73" customFormat="1" ht="13.2" x14ac:dyDescent="0.25">
      <c r="C500" s="57"/>
      <c r="D500" s="58"/>
      <c r="E500" s="83"/>
      <c r="F500" s="87"/>
      <c r="G500" s="87"/>
      <c r="H500" s="87"/>
      <c r="I500" s="62" t="s">
        <v>84</v>
      </c>
      <c r="J500" s="63" t="str">
        <f t="shared" si="69"/>
        <v/>
      </c>
      <c r="K500" s="64" t="str">
        <f t="shared" si="70"/>
        <v/>
      </c>
      <c r="L500" s="65"/>
      <c r="M500" s="66"/>
      <c r="N500" s="67"/>
      <c r="O500" s="68" t="str">
        <f t="shared" si="66"/>
        <v/>
      </c>
      <c r="P500" s="69" t="str">
        <f t="shared" si="71"/>
        <v/>
      </c>
      <c r="Q500" s="69" t="str">
        <f t="shared" si="72"/>
        <v/>
      </c>
      <c r="R500" s="70" t="str">
        <f t="shared" si="73"/>
        <v/>
      </c>
      <c r="S500" s="71" t="b">
        <f t="shared" si="67"/>
        <v>0</v>
      </c>
      <c r="T500" s="72" t="b">
        <f t="shared" si="68"/>
        <v>0</v>
      </c>
      <c r="U500" s="72"/>
      <c r="V500" s="72"/>
      <c r="W500" s="72" t="b">
        <f t="shared" si="65"/>
        <v>0</v>
      </c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</row>
    <row r="501" spans="3:35" s="73" customFormat="1" ht="13.2" x14ac:dyDescent="0.25">
      <c r="C501" s="57"/>
      <c r="D501" s="58"/>
      <c r="E501" s="83"/>
      <c r="F501" s="87"/>
      <c r="G501" s="87"/>
      <c r="H501" s="87"/>
      <c r="I501" s="62" t="s">
        <v>85</v>
      </c>
      <c r="J501" s="63" t="str">
        <f t="shared" si="69"/>
        <v/>
      </c>
      <c r="K501" s="64" t="str">
        <f t="shared" si="70"/>
        <v/>
      </c>
      <c r="L501" s="65"/>
      <c r="M501" s="66"/>
      <c r="N501" s="67"/>
      <c r="O501" s="68" t="str">
        <f t="shared" si="66"/>
        <v/>
      </c>
      <c r="P501" s="69" t="str">
        <f t="shared" si="71"/>
        <v/>
      </c>
      <c r="Q501" s="69" t="str">
        <f t="shared" si="72"/>
        <v/>
      </c>
      <c r="R501" s="70" t="str">
        <f t="shared" si="73"/>
        <v/>
      </c>
      <c r="S501" s="71" t="b">
        <f t="shared" si="67"/>
        <v>0</v>
      </c>
      <c r="T501" s="72" t="b">
        <f t="shared" si="68"/>
        <v>0</v>
      </c>
      <c r="U501" s="72"/>
      <c r="V501" s="72"/>
      <c r="W501" s="72" t="b">
        <f t="shared" si="65"/>
        <v>0</v>
      </c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</row>
    <row r="502" spans="3:35" s="73" customFormat="1" ht="13.2" x14ac:dyDescent="0.25">
      <c r="C502" s="57"/>
      <c r="D502" s="58"/>
      <c r="E502" s="83"/>
      <c r="F502" s="87"/>
      <c r="G502" s="87"/>
      <c r="H502" s="87"/>
      <c r="I502" s="62" t="s">
        <v>86</v>
      </c>
      <c r="J502" s="63" t="str">
        <f t="shared" si="69"/>
        <v/>
      </c>
      <c r="K502" s="64" t="str">
        <f t="shared" si="70"/>
        <v/>
      </c>
      <c r="L502" s="65"/>
      <c r="M502" s="66"/>
      <c r="N502" s="67"/>
      <c r="O502" s="68" t="str">
        <f t="shared" si="66"/>
        <v/>
      </c>
      <c r="P502" s="69" t="str">
        <f t="shared" si="71"/>
        <v/>
      </c>
      <c r="Q502" s="69" t="str">
        <f t="shared" si="72"/>
        <v/>
      </c>
      <c r="R502" s="70" t="str">
        <f t="shared" si="73"/>
        <v/>
      </c>
      <c r="S502" s="71" t="b">
        <f t="shared" si="67"/>
        <v>0</v>
      </c>
      <c r="T502" s="72" t="b">
        <f t="shared" si="68"/>
        <v>0</v>
      </c>
      <c r="U502" s="72"/>
      <c r="V502" s="72"/>
      <c r="W502" s="72" t="b">
        <f t="shared" si="65"/>
        <v>0</v>
      </c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</row>
    <row r="503" spans="3:35" s="73" customFormat="1" ht="13.2" x14ac:dyDescent="0.25">
      <c r="C503" s="57"/>
      <c r="D503" s="58"/>
      <c r="E503" s="83"/>
      <c r="F503" s="87"/>
      <c r="G503" s="87"/>
      <c r="H503" s="87"/>
      <c r="I503" s="62" t="s">
        <v>87</v>
      </c>
      <c r="J503" s="63" t="str">
        <f t="shared" si="69"/>
        <v/>
      </c>
      <c r="K503" s="64" t="str">
        <f t="shared" si="70"/>
        <v/>
      </c>
      <c r="L503" s="65"/>
      <c r="M503" s="66"/>
      <c r="N503" s="67"/>
      <c r="O503" s="68" t="str">
        <f t="shared" si="66"/>
        <v/>
      </c>
      <c r="P503" s="69" t="str">
        <f t="shared" si="71"/>
        <v/>
      </c>
      <c r="Q503" s="69" t="str">
        <f t="shared" si="72"/>
        <v/>
      </c>
      <c r="R503" s="70" t="str">
        <f t="shared" si="73"/>
        <v/>
      </c>
      <c r="S503" s="71" t="b">
        <f t="shared" si="67"/>
        <v>0</v>
      </c>
      <c r="T503" s="72" t="b">
        <f t="shared" si="68"/>
        <v>0</v>
      </c>
      <c r="U503" s="72"/>
      <c r="V503" s="72"/>
      <c r="W503" s="72" t="b">
        <f t="shared" ref="W503:W566" si="74">T503</f>
        <v>0</v>
      </c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</row>
    <row r="504" spans="3:35" s="73" customFormat="1" ht="13.2" x14ac:dyDescent="0.25">
      <c r="C504" s="57"/>
      <c r="D504" s="58"/>
      <c r="E504" s="83"/>
      <c r="F504" s="87"/>
      <c r="G504" s="87"/>
      <c r="H504" s="87"/>
      <c r="I504" s="62" t="s">
        <v>88</v>
      </c>
      <c r="J504" s="63" t="str">
        <f t="shared" si="69"/>
        <v/>
      </c>
      <c r="K504" s="64" t="str">
        <f t="shared" si="70"/>
        <v/>
      </c>
      <c r="L504" s="65"/>
      <c r="M504" s="66"/>
      <c r="N504" s="67"/>
      <c r="O504" s="68" t="str">
        <f t="shared" si="66"/>
        <v/>
      </c>
      <c r="P504" s="69" t="str">
        <f t="shared" si="71"/>
        <v/>
      </c>
      <c r="Q504" s="69" t="str">
        <f t="shared" si="72"/>
        <v/>
      </c>
      <c r="R504" s="70" t="str">
        <f t="shared" si="73"/>
        <v/>
      </c>
      <c r="S504" s="71" t="b">
        <f t="shared" si="67"/>
        <v>0</v>
      </c>
      <c r="T504" s="72" t="b">
        <f t="shared" si="68"/>
        <v>0</v>
      </c>
      <c r="U504" s="72"/>
      <c r="V504" s="72"/>
      <c r="W504" s="72" t="b">
        <f t="shared" si="74"/>
        <v>0</v>
      </c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</row>
    <row r="505" spans="3:35" s="73" customFormat="1" ht="13.2" x14ac:dyDescent="0.25">
      <c r="C505" s="57"/>
      <c r="D505" s="58"/>
      <c r="E505" s="83"/>
      <c r="F505" s="87"/>
      <c r="G505" s="87"/>
      <c r="H505" s="87"/>
      <c r="I505" s="62" t="s">
        <v>89</v>
      </c>
      <c r="J505" s="63" t="str">
        <f t="shared" si="69"/>
        <v/>
      </c>
      <c r="K505" s="64" t="str">
        <f t="shared" si="70"/>
        <v/>
      </c>
      <c r="L505" s="65"/>
      <c r="M505" s="124"/>
      <c r="N505" s="67"/>
      <c r="O505" s="68" t="str">
        <f t="shared" si="66"/>
        <v/>
      </c>
      <c r="P505" s="69" t="str">
        <f t="shared" si="71"/>
        <v/>
      </c>
      <c r="Q505" s="69" t="str">
        <f t="shared" si="72"/>
        <v/>
      </c>
      <c r="R505" s="70" t="str">
        <f t="shared" si="73"/>
        <v/>
      </c>
      <c r="S505" s="71" t="b">
        <f t="shared" si="67"/>
        <v>0</v>
      </c>
      <c r="T505" s="72" t="b">
        <f t="shared" si="68"/>
        <v>0</v>
      </c>
      <c r="U505" s="72"/>
      <c r="V505" s="72"/>
      <c r="W505" s="72" t="b">
        <f t="shared" si="74"/>
        <v>0</v>
      </c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</row>
    <row r="506" spans="3:35" s="73" customFormat="1" ht="13.2" x14ac:dyDescent="0.25">
      <c r="C506" s="125"/>
      <c r="D506" s="126"/>
      <c r="E506" s="127"/>
      <c r="F506" s="128"/>
      <c r="G506" s="128"/>
      <c r="H506" s="128"/>
      <c r="I506" s="62" t="s">
        <v>90</v>
      </c>
      <c r="J506" s="63" t="str">
        <f t="shared" si="69"/>
        <v/>
      </c>
      <c r="K506" s="64" t="str">
        <f t="shared" si="70"/>
        <v/>
      </c>
      <c r="L506" s="65"/>
      <c r="M506" s="124"/>
      <c r="N506" s="67"/>
      <c r="O506" s="68" t="str">
        <f t="shared" si="66"/>
        <v/>
      </c>
      <c r="P506" s="69" t="str">
        <f t="shared" si="71"/>
        <v/>
      </c>
      <c r="Q506" s="69" t="str">
        <f t="shared" si="72"/>
        <v/>
      </c>
      <c r="R506" s="70" t="str">
        <f t="shared" si="73"/>
        <v/>
      </c>
      <c r="S506" s="71" t="b">
        <f t="shared" si="67"/>
        <v>0</v>
      </c>
      <c r="T506" s="72" t="b">
        <f t="shared" si="68"/>
        <v>0</v>
      </c>
      <c r="U506" s="72"/>
      <c r="V506" s="72"/>
      <c r="W506" s="72" t="b">
        <f t="shared" si="74"/>
        <v>0</v>
      </c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</row>
    <row r="507" spans="3:35" s="73" customFormat="1" ht="13.2" x14ac:dyDescent="0.25">
      <c r="C507" s="125"/>
      <c r="D507" s="126"/>
      <c r="E507" s="127"/>
      <c r="F507" s="128"/>
      <c r="G507" s="128"/>
      <c r="H507" s="128"/>
      <c r="I507" s="62" t="s">
        <v>91</v>
      </c>
      <c r="J507" s="63" t="str">
        <f t="shared" si="69"/>
        <v/>
      </c>
      <c r="K507" s="64" t="str">
        <f t="shared" si="70"/>
        <v/>
      </c>
      <c r="L507" s="65"/>
      <c r="M507" s="124"/>
      <c r="N507" s="67"/>
      <c r="O507" s="68" t="str">
        <f t="shared" si="66"/>
        <v/>
      </c>
      <c r="P507" s="69" t="str">
        <f t="shared" si="71"/>
        <v/>
      </c>
      <c r="Q507" s="69" t="str">
        <f t="shared" si="72"/>
        <v/>
      </c>
      <c r="R507" s="70" t="str">
        <f t="shared" si="73"/>
        <v/>
      </c>
      <c r="S507" s="71" t="b">
        <f t="shared" si="67"/>
        <v>0</v>
      </c>
      <c r="T507" s="72" t="b">
        <f t="shared" si="68"/>
        <v>0</v>
      </c>
      <c r="U507" s="72"/>
      <c r="V507" s="72"/>
      <c r="W507" s="72" t="b">
        <f t="shared" si="74"/>
        <v>0</v>
      </c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</row>
    <row r="508" spans="3:35" s="73" customFormat="1" ht="13.2" x14ac:dyDescent="0.25">
      <c r="C508" s="125"/>
      <c r="D508" s="126"/>
      <c r="E508" s="127"/>
      <c r="F508" s="128"/>
      <c r="G508" s="128"/>
      <c r="H508" s="128"/>
      <c r="I508" s="62" t="s">
        <v>92</v>
      </c>
      <c r="J508" s="63" t="str">
        <f t="shared" si="69"/>
        <v/>
      </c>
      <c r="K508" s="64" t="str">
        <f t="shared" si="70"/>
        <v/>
      </c>
      <c r="L508" s="65"/>
      <c r="M508" s="124"/>
      <c r="N508" s="67"/>
      <c r="O508" s="68" t="str">
        <f t="shared" si="66"/>
        <v/>
      </c>
      <c r="P508" s="69" t="str">
        <f t="shared" si="71"/>
        <v/>
      </c>
      <c r="Q508" s="69" t="str">
        <f t="shared" si="72"/>
        <v/>
      </c>
      <c r="R508" s="70" t="str">
        <f t="shared" si="73"/>
        <v/>
      </c>
      <c r="S508" s="71" t="b">
        <f t="shared" si="67"/>
        <v>0</v>
      </c>
      <c r="T508" s="72" t="b">
        <f t="shared" si="68"/>
        <v>0</v>
      </c>
      <c r="U508" s="72"/>
      <c r="V508" s="72"/>
      <c r="W508" s="72" t="b">
        <f t="shared" si="74"/>
        <v>0</v>
      </c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</row>
    <row r="509" spans="3:35" s="73" customFormat="1" ht="13.2" x14ac:dyDescent="0.25">
      <c r="C509" s="125"/>
      <c r="D509" s="126"/>
      <c r="E509" s="127"/>
      <c r="F509" s="128"/>
      <c r="G509" s="128"/>
      <c r="H509" s="128"/>
      <c r="I509" s="62" t="s">
        <v>93</v>
      </c>
      <c r="J509" s="63" t="str">
        <f t="shared" si="69"/>
        <v/>
      </c>
      <c r="K509" s="64" t="str">
        <f t="shared" si="70"/>
        <v/>
      </c>
      <c r="L509" s="65"/>
      <c r="M509" s="124"/>
      <c r="N509" s="67"/>
      <c r="O509" s="68" t="str">
        <f t="shared" si="66"/>
        <v/>
      </c>
      <c r="P509" s="69" t="str">
        <f t="shared" si="71"/>
        <v/>
      </c>
      <c r="Q509" s="69" t="str">
        <f t="shared" si="72"/>
        <v/>
      </c>
      <c r="R509" s="70" t="str">
        <f t="shared" si="73"/>
        <v/>
      </c>
      <c r="S509" s="71" t="b">
        <f t="shared" si="67"/>
        <v>0</v>
      </c>
      <c r="T509" s="72" t="b">
        <f t="shared" si="68"/>
        <v>0</v>
      </c>
      <c r="U509" s="72"/>
      <c r="V509" s="72"/>
      <c r="W509" s="72" t="b">
        <f t="shared" si="74"/>
        <v>0</v>
      </c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</row>
    <row r="510" spans="3:35" s="73" customFormat="1" ht="13.2" x14ac:dyDescent="0.25">
      <c r="C510" s="125"/>
      <c r="D510" s="126"/>
      <c r="E510" s="127"/>
      <c r="F510" s="128"/>
      <c r="G510" s="128"/>
      <c r="H510" s="128"/>
      <c r="I510" s="62" t="s">
        <v>94</v>
      </c>
      <c r="J510" s="63" t="str">
        <f t="shared" si="69"/>
        <v/>
      </c>
      <c r="K510" s="64" t="str">
        <f t="shared" si="70"/>
        <v/>
      </c>
      <c r="L510" s="65"/>
      <c r="M510" s="124"/>
      <c r="N510" s="67"/>
      <c r="O510" s="68" t="str">
        <f t="shared" si="66"/>
        <v/>
      </c>
      <c r="P510" s="69" t="str">
        <f t="shared" si="71"/>
        <v/>
      </c>
      <c r="Q510" s="69" t="str">
        <f t="shared" si="72"/>
        <v/>
      </c>
      <c r="R510" s="70" t="str">
        <f t="shared" si="73"/>
        <v/>
      </c>
      <c r="S510" s="71" t="b">
        <f t="shared" si="67"/>
        <v>0</v>
      </c>
      <c r="T510" s="72" t="b">
        <f t="shared" si="68"/>
        <v>0</v>
      </c>
      <c r="U510" s="72"/>
      <c r="V510" s="72"/>
      <c r="W510" s="72" t="b">
        <f t="shared" si="74"/>
        <v>0</v>
      </c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</row>
    <row r="511" spans="3:35" s="73" customFormat="1" ht="13.2" x14ac:dyDescent="0.25">
      <c r="C511" s="125"/>
      <c r="D511" s="126"/>
      <c r="E511" s="127"/>
      <c r="F511" s="128"/>
      <c r="G511" s="128"/>
      <c r="H511" s="128"/>
      <c r="I511" s="62" t="s">
        <v>95</v>
      </c>
      <c r="J511" s="63" t="str">
        <f t="shared" si="69"/>
        <v/>
      </c>
      <c r="K511" s="64" t="str">
        <f t="shared" si="70"/>
        <v/>
      </c>
      <c r="L511" s="65"/>
      <c r="M511" s="124"/>
      <c r="N511" s="67"/>
      <c r="O511" s="68" t="str">
        <f t="shared" si="66"/>
        <v/>
      </c>
      <c r="P511" s="69" t="str">
        <f t="shared" si="71"/>
        <v/>
      </c>
      <c r="Q511" s="69" t="str">
        <f t="shared" si="72"/>
        <v/>
      </c>
      <c r="R511" s="70" t="str">
        <f t="shared" si="73"/>
        <v/>
      </c>
      <c r="S511" s="71" t="b">
        <f t="shared" si="67"/>
        <v>0</v>
      </c>
      <c r="T511" s="72" t="b">
        <f t="shared" si="68"/>
        <v>0</v>
      </c>
      <c r="U511" s="72"/>
      <c r="V511" s="72"/>
      <c r="W511" s="72" t="b">
        <f t="shared" si="74"/>
        <v>0</v>
      </c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</row>
    <row r="512" spans="3:35" s="73" customFormat="1" ht="13.2" x14ac:dyDescent="0.25">
      <c r="C512" s="125"/>
      <c r="D512" s="126"/>
      <c r="E512" s="127"/>
      <c r="F512" s="128"/>
      <c r="G512" s="128"/>
      <c r="H512" s="128"/>
      <c r="I512" s="62" t="s">
        <v>96</v>
      </c>
      <c r="J512" s="63" t="str">
        <f t="shared" si="69"/>
        <v/>
      </c>
      <c r="K512" s="64" t="str">
        <f t="shared" si="70"/>
        <v/>
      </c>
      <c r="L512" s="65"/>
      <c r="M512" s="124"/>
      <c r="N512" s="67"/>
      <c r="O512" s="68" t="str">
        <f t="shared" si="66"/>
        <v/>
      </c>
      <c r="P512" s="69" t="str">
        <f t="shared" si="71"/>
        <v/>
      </c>
      <c r="Q512" s="69" t="str">
        <f t="shared" si="72"/>
        <v/>
      </c>
      <c r="R512" s="70" t="str">
        <f t="shared" si="73"/>
        <v/>
      </c>
      <c r="S512" s="71" t="b">
        <f t="shared" si="67"/>
        <v>0</v>
      </c>
      <c r="T512" s="72" t="b">
        <f t="shared" si="68"/>
        <v>0</v>
      </c>
      <c r="U512" s="72"/>
      <c r="V512" s="72"/>
      <c r="W512" s="72" t="b">
        <f t="shared" si="74"/>
        <v>0</v>
      </c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</row>
    <row r="513" spans="3:35" s="73" customFormat="1" ht="13.2" x14ac:dyDescent="0.25">
      <c r="C513" s="125"/>
      <c r="D513" s="126"/>
      <c r="E513" s="127"/>
      <c r="F513" s="128"/>
      <c r="G513" s="128"/>
      <c r="H513" s="128"/>
      <c r="I513" s="62" t="s">
        <v>97</v>
      </c>
      <c r="J513" s="63" t="str">
        <f t="shared" si="69"/>
        <v/>
      </c>
      <c r="K513" s="64" t="str">
        <f t="shared" si="70"/>
        <v/>
      </c>
      <c r="L513" s="65"/>
      <c r="M513" s="124"/>
      <c r="N513" s="67"/>
      <c r="O513" s="68" t="str">
        <f t="shared" si="66"/>
        <v/>
      </c>
      <c r="P513" s="69" t="str">
        <f t="shared" si="71"/>
        <v/>
      </c>
      <c r="Q513" s="69" t="str">
        <f t="shared" si="72"/>
        <v/>
      </c>
      <c r="R513" s="70" t="str">
        <f t="shared" si="73"/>
        <v/>
      </c>
      <c r="S513" s="71" t="b">
        <f t="shared" si="67"/>
        <v>0</v>
      </c>
      <c r="T513" s="72" t="b">
        <f t="shared" si="68"/>
        <v>0</v>
      </c>
      <c r="U513" s="72"/>
      <c r="V513" s="72"/>
      <c r="W513" s="72" t="b">
        <f t="shared" si="74"/>
        <v>0</v>
      </c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</row>
    <row r="514" spans="3:35" s="73" customFormat="1" ht="13.2" x14ac:dyDescent="0.25">
      <c r="C514" s="125"/>
      <c r="D514" s="126"/>
      <c r="E514" s="127"/>
      <c r="F514" s="128"/>
      <c r="G514" s="128"/>
      <c r="H514" s="128"/>
      <c r="I514" s="62" t="s">
        <v>98</v>
      </c>
      <c r="J514" s="63" t="str">
        <f t="shared" si="69"/>
        <v/>
      </c>
      <c r="K514" s="64" t="str">
        <f t="shared" si="70"/>
        <v/>
      </c>
      <c r="L514" s="65"/>
      <c r="M514" s="124"/>
      <c r="N514" s="67"/>
      <c r="O514" s="68" t="str">
        <f t="shared" si="66"/>
        <v/>
      </c>
      <c r="P514" s="69" t="str">
        <f t="shared" si="71"/>
        <v/>
      </c>
      <c r="Q514" s="69" t="str">
        <f t="shared" si="72"/>
        <v/>
      </c>
      <c r="R514" s="70" t="str">
        <f t="shared" si="73"/>
        <v/>
      </c>
      <c r="S514" s="71" t="b">
        <f t="shared" si="67"/>
        <v>0</v>
      </c>
      <c r="T514" s="72" t="b">
        <f t="shared" si="68"/>
        <v>0</v>
      </c>
      <c r="U514" s="72"/>
      <c r="V514" s="72"/>
      <c r="W514" s="72" t="b">
        <f t="shared" si="74"/>
        <v>0</v>
      </c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</row>
    <row r="515" spans="3:35" s="73" customFormat="1" ht="13.2" x14ac:dyDescent="0.25">
      <c r="C515" s="125"/>
      <c r="D515" s="126"/>
      <c r="E515" s="127"/>
      <c r="F515" s="128"/>
      <c r="G515" s="128"/>
      <c r="H515" s="128"/>
      <c r="I515" s="62" t="s">
        <v>99</v>
      </c>
      <c r="J515" s="63" t="str">
        <f t="shared" si="69"/>
        <v/>
      </c>
      <c r="K515" s="64" t="str">
        <f t="shared" si="70"/>
        <v/>
      </c>
      <c r="L515" s="65"/>
      <c r="M515" s="124"/>
      <c r="N515" s="67"/>
      <c r="O515" s="68" t="str">
        <f t="shared" si="66"/>
        <v/>
      </c>
      <c r="P515" s="69" t="str">
        <f t="shared" si="71"/>
        <v/>
      </c>
      <c r="Q515" s="69" t="str">
        <f t="shared" si="72"/>
        <v/>
      </c>
      <c r="R515" s="70" t="str">
        <f t="shared" si="73"/>
        <v/>
      </c>
      <c r="S515" s="71" t="b">
        <f t="shared" si="67"/>
        <v>0</v>
      </c>
      <c r="T515" s="72" t="b">
        <f t="shared" si="68"/>
        <v>0</v>
      </c>
      <c r="U515" s="72"/>
      <c r="V515" s="72"/>
      <c r="W515" s="72" t="b">
        <f t="shared" si="74"/>
        <v>0</v>
      </c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</row>
    <row r="516" spans="3:35" s="73" customFormat="1" ht="13.2" x14ac:dyDescent="0.25">
      <c r="C516" s="125"/>
      <c r="D516" s="126"/>
      <c r="E516" s="127"/>
      <c r="F516" s="128"/>
      <c r="G516" s="128"/>
      <c r="H516" s="128"/>
      <c r="I516" s="62" t="s">
        <v>100</v>
      </c>
      <c r="J516" s="63" t="str">
        <f t="shared" si="69"/>
        <v/>
      </c>
      <c r="K516" s="64" t="str">
        <f t="shared" si="70"/>
        <v/>
      </c>
      <c r="L516" s="65"/>
      <c r="M516" s="124"/>
      <c r="N516" s="67"/>
      <c r="O516" s="68" t="str">
        <f t="shared" si="66"/>
        <v/>
      </c>
      <c r="P516" s="69" t="str">
        <f t="shared" si="71"/>
        <v/>
      </c>
      <c r="Q516" s="69" t="str">
        <f t="shared" si="72"/>
        <v/>
      </c>
      <c r="R516" s="70" t="str">
        <f t="shared" si="73"/>
        <v/>
      </c>
      <c r="S516" s="71" t="b">
        <f t="shared" si="67"/>
        <v>0</v>
      </c>
      <c r="T516" s="72" t="b">
        <f t="shared" si="68"/>
        <v>0</v>
      </c>
      <c r="U516" s="72"/>
      <c r="V516" s="72"/>
      <c r="W516" s="72" t="b">
        <f t="shared" si="74"/>
        <v>0</v>
      </c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</row>
    <row r="517" spans="3:35" s="73" customFormat="1" ht="13.2" x14ac:dyDescent="0.25">
      <c r="C517" s="125"/>
      <c r="D517" s="126"/>
      <c r="E517" s="127"/>
      <c r="F517" s="128"/>
      <c r="G517" s="128"/>
      <c r="H517" s="128"/>
      <c r="I517" s="62" t="s">
        <v>101</v>
      </c>
      <c r="J517" s="63" t="str">
        <f t="shared" si="69"/>
        <v/>
      </c>
      <c r="K517" s="64" t="str">
        <f t="shared" si="70"/>
        <v/>
      </c>
      <c r="L517" s="65"/>
      <c r="M517" s="124"/>
      <c r="N517" s="67"/>
      <c r="O517" s="68" t="str">
        <f t="shared" si="66"/>
        <v/>
      </c>
      <c r="P517" s="69" t="str">
        <f t="shared" si="71"/>
        <v/>
      </c>
      <c r="Q517" s="69" t="str">
        <f t="shared" si="72"/>
        <v/>
      </c>
      <c r="R517" s="70" t="str">
        <f t="shared" si="73"/>
        <v/>
      </c>
      <c r="S517" s="71" t="b">
        <f t="shared" si="67"/>
        <v>0</v>
      </c>
      <c r="T517" s="72" t="b">
        <f t="shared" si="68"/>
        <v>0</v>
      </c>
      <c r="U517" s="72"/>
      <c r="V517" s="72"/>
      <c r="W517" s="72" t="b">
        <f t="shared" si="74"/>
        <v>0</v>
      </c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</row>
    <row r="518" spans="3:35" s="73" customFormat="1" ht="13.2" x14ac:dyDescent="0.25">
      <c r="C518" s="125"/>
      <c r="D518" s="126"/>
      <c r="E518" s="127"/>
      <c r="F518" s="128"/>
      <c r="G518" s="128"/>
      <c r="H518" s="128"/>
      <c r="I518" s="62" t="s">
        <v>102</v>
      </c>
      <c r="J518" s="63" t="str">
        <f t="shared" si="69"/>
        <v/>
      </c>
      <c r="K518" s="64" t="str">
        <f t="shared" si="70"/>
        <v/>
      </c>
      <c r="L518" s="65"/>
      <c r="M518" s="124"/>
      <c r="N518" s="67"/>
      <c r="O518" s="68" t="str">
        <f t="shared" ref="O518:O581" si="75">IF(N518="","",IF(N518="Ganada",((L518*M518)-L518),IF(N518="Perdida",L518*-1,IF(N518="Cerrada",M518/K518-L518,0))))</f>
        <v/>
      </c>
      <c r="P518" s="69" t="str">
        <f t="shared" si="71"/>
        <v/>
      </c>
      <c r="Q518" s="69" t="str">
        <f t="shared" si="72"/>
        <v/>
      </c>
      <c r="R518" s="70" t="str">
        <f t="shared" si="73"/>
        <v/>
      </c>
      <c r="S518" s="71" t="b">
        <f t="shared" ref="S518:S581" si="76">IF(AND(I518="1 Entrada",N518="Ganada"),L518,IF(AND(I518="1º Gol",N518="Ganada"),L518,IF(AND(I518="BTS",N518="Ganada"),L518,IF(AND(I518="Over 2.5",N518="Ganada"),L518,IF(AND(I518="1 Entrada",N518="Perdida"),O518,IF(AND(I518="1º Gol",N518="Perdida"),O518,IF(AND(I518="BTS",N518="Perdida"),O518,IF(AND(I518="Over 2.5",N518="Perdida"),O518,IF(AND(I518="2 Entradas",N518="Ganada"),L518,IF(AND(I518="2º Gol",N518="Ganada"),L518,IF(AND(I518="2 Entradas",N518="Perdida"),O518,IF(AND(I518="2º Gol",N518="Perdida"),O518,IF(AND(I518="Protegida",N518="Ganada"),L518,IF(AND(I518="Protegida",N518="Perdida"),O518,IF(AND(N518="Cerrada"),O518)))))))))))))))</f>
        <v>0</v>
      </c>
      <c r="T518" s="72" t="b">
        <f t="shared" ref="T518:T581" si="77">IF(AND(I519="Protegida",N519="Ganada",N518="Perdida"),P518,IF(AND(I518="Protegida",N518="Ganada"),S518+O517,S518))</f>
        <v>0</v>
      </c>
      <c r="U518" s="72"/>
      <c r="V518" s="72"/>
      <c r="W518" s="72" t="b">
        <f t="shared" si="74"/>
        <v>0</v>
      </c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</row>
    <row r="519" spans="3:35" s="73" customFormat="1" ht="13.2" x14ac:dyDescent="0.25">
      <c r="C519" s="125"/>
      <c r="D519" s="126"/>
      <c r="E519" s="127"/>
      <c r="F519" s="128"/>
      <c r="G519" s="128"/>
      <c r="H519" s="128"/>
      <c r="I519" s="62" t="s">
        <v>103</v>
      </c>
      <c r="J519" s="63" t="str">
        <f t="shared" ref="J519:J582" si="78">IF(N519="Ganada",J518+(K519*M519-K519),IF(N519="Perdida",J518-K519,IF(N519="No entrada",J518,IF(N519="Cerrada",K519*O519+J518,""))))</f>
        <v/>
      </c>
      <c r="K519" s="64" t="str">
        <f t="shared" ref="K519:K582" si="79">IF(L519="","",L519*$L$3*J518)</f>
        <v/>
      </c>
      <c r="L519" s="65"/>
      <c r="M519" s="124"/>
      <c r="N519" s="67"/>
      <c r="O519" s="68" t="str">
        <f t="shared" si="75"/>
        <v/>
      </c>
      <c r="P519" s="69" t="str">
        <f t="shared" ref="P519:P582" si="80">IF(N519="","",IF(N519="Ganada","1",IF(N519="Perdida","0",IF(N519="No entrada","0",IF(N519="Cerrada","0")))))</f>
        <v/>
      </c>
      <c r="Q519" s="69" t="str">
        <f t="shared" ref="Q519:Q582" si="81">IF(N519="","",IF(N519="Ganada","0",IF(N519="Perdida","1",IF(N519="No entrada","0",IF(N519="Cerrada","0")))))</f>
        <v/>
      </c>
      <c r="R519" s="70" t="str">
        <f t="shared" ref="R519:R582" si="82">IF(N519="","",IF(N519="Ganada","0",IF(N519="Perdida","0",IF(N519="No entrada","0",IF(N519="Cerrada","1")))))</f>
        <v/>
      </c>
      <c r="S519" s="71" t="b">
        <f t="shared" si="76"/>
        <v>0</v>
      </c>
      <c r="T519" s="72" t="b">
        <f t="shared" si="77"/>
        <v>0</v>
      </c>
      <c r="U519" s="72"/>
      <c r="V519" s="72"/>
      <c r="W519" s="72" t="b">
        <f t="shared" si="74"/>
        <v>0</v>
      </c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</row>
    <row r="520" spans="3:35" s="73" customFormat="1" ht="13.2" x14ac:dyDescent="0.25">
      <c r="C520" s="125"/>
      <c r="D520" s="126"/>
      <c r="E520" s="127"/>
      <c r="F520" s="128"/>
      <c r="G520" s="128"/>
      <c r="H520" s="128"/>
      <c r="I520" s="62" t="s">
        <v>104</v>
      </c>
      <c r="J520" s="63" t="str">
        <f t="shared" si="78"/>
        <v/>
      </c>
      <c r="K520" s="64" t="str">
        <f t="shared" si="79"/>
        <v/>
      </c>
      <c r="L520" s="65"/>
      <c r="M520" s="124"/>
      <c r="N520" s="67"/>
      <c r="O520" s="68" t="str">
        <f t="shared" si="75"/>
        <v/>
      </c>
      <c r="P520" s="69" t="str">
        <f t="shared" si="80"/>
        <v/>
      </c>
      <c r="Q520" s="69" t="str">
        <f t="shared" si="81"/>
        <v/>
      </c>
      <c r="R520" s="70" t="str">
        <f t="shared" si="82"/>
        <v/>
      </c>
      <c r="S520" s="71" t="b">
        <f t="shared" si="76"/>
        <v>0</v>
      </c>
      <c r="T520" s="72" t="b">
        <f t="shared" si="77"/>
        <v>0</v>
      </c>
      <c r="U520" s="72"/>
      <c r="V520" s="72"/>
      <c r="W520" s="72" t="b">
        <f t="shared" si="74"/>
        <v>0</v>
      </c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</row>
    <row r="521" spans="3:35" s="73" customFormat="1" ht="13.2" x14ac:dyDescent="0.25">
      <c r="C521" s="125"/>
      <c r="D521" s="126"/>
      <c r="E521" s="127"/>
      <c r="F521" s="128"/>
      <c r="G521" s="128"/>
      <c r="H521" s="128"/>
      <c r="I521" s="62" t="s">
        <v>105</v>
      </c>
      <c r="J521" s="63" t="str">
        <f t="shared" si="78"/>
        <v/>
      </c>
      <c r="K521" s="64" t="str">
        <f t="shared" si="79"/>
        <v/>
      </c>
      <c r="L521" s="65"/>
      <c r="M521" s="124"/>
      <c r="N521" s="67"/>
      <c r="O521" s="68" t="str">
        <f t="shared" si="75"/>
        <v/>
      </c>
      <c r="P521" s="69" t="str">
        <f t="shared" si="80"/>
        <v/>
      </c>
      <c r="Q521" s="69" t="str">
        <f t="shared" si="81"/>
        <v/>
      </c>
      <c r="R521" s="70" t="str">
        <f t="shared" si="82"/>
        <v/>
      </c>
      <c r="S521" s="71" t="b">
        <f t="shared" si="76"/>
        <v>0</v>
      </c>
      <c r="T521" s="72" t="b">
        <f t="shared" si="77"/>
        <v>0</v>
      </c>
      <c r="U521" s="72"/>
      <c r="V521" s="72"/>
      <c r="W521" s="72" t="b">
        <f t="shared" si="74"/>
        <v>0</v>
      </c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</row>
    <row r="522" spans="3:35" s="73" customFormat="1" ht="13.2" x14ac:dyDescent="0.25">
      <c r="C522" s="125"/>
      <c r="D522" s="126"/>
      <c r="E522" s="127"/>
      <c r="F522" s="128"/>
      <c r="G522" s="128"/>
      <c r="H522" s="128"/>
      <c r="I522" s="62" t="s">
        <v>106</v>
      </c>
      <c r="J522" s="63" t="str">
        <f t="shared" si="78"/>
        <v/>
      </c>
      <c r="K522" s="64" t="str">
        <f t="shared" si="79"/>
        <v/>
      </c>
      <c r="L522" s="65"/>
      <c r="M522" s="124"/>
      <c r="N522" s="67"/>
      <c r="O522" s="68" t="str">
        <f t="shared" si="75"/>
        <v/>
      </c>
      <c r="P522" s="69" t="str">
        <f t="shared" si="80"/>
        <v/>
      </c>
      <c r="Q522" s="69" t="str">
        <f t="shared" si="81"/>
        <v/>
      </c>
      <c r="R522" s="70" t="str">
        <f t="shared" si="82"/>
        <v/>
      </c>
      <c r="S522" s="71" t="b">
        <f t="shared" si="76"/>
        <v>0</v>
      </c>
      <c r="T522" s="72" t="b">
        <f t="shared" si="77"/>
        <v>0</v>
      </c>
      <c r="U522" s="72"/>
      <c r="V522" s="72"/>
      <c r="W522" s="72" t="b">
        <f t="shared" si="74"/>
        <v>0</v>
      </c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</row>
    <row r="523" spans="3:35" s="73" customFormat="1" ht="13.2" x14ac:dyDescent="0.25">
      <c r="C523" s="125"/>
      <c r="D523" s="126"/>
      <c r="E523" s="127"/>
      <c r="F523" s="128"/>
      <c r="G523" s="128"/>
      <c r="H523" s="128"/>
      <c r="I523" s="62" t="s">
        <v>107</v>
      </c>
      <c r="J523" s="63" t="str">
        <f t="shared" si="78"/>
        <v/>
      </c>
      <c r="K523" s="64" t="str">
        <f t="shared" si="79"/>
        <v/>
      </c>
      <c r="L523" s="65"/>
      <c r="M523" s="124"/>
      <c r="N523" s="67"/>
      <c r="O523" s="68" t="str">
        <f t="shared" si="75"/>
        <v/>
      </c>
      <c r="P523" s="69" t="str">
        <f t="shared" si="80"/>
        <v/>
      </c>
      <c r="Q523" s="69" t="str">
        <f t="shared" si="81"/>
        <v/>
      </c>
      <c r="R523" s="70" t="str">
        <f t="shared" si="82"/>
        <v/>
      </c>
      <c r="S523" s="71" t="b">
        <f t="shared" si="76"/>
        <v>0</v>
      </c>
      <c r="T523" s="72" t="b">
        <f t="shared" si="77"/>
        <v>0</v>
      </c>
      <c r="U523" s="72"/>
      <c r="V523" s="72"/>
      <c r="W523" s="72" t="b">
        <f t="shared" si="74"/>
        <v>0</v>
      </c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</row>
    <row r="524" spans="3:35" s="73" customFormat="1" ht="13.2" x14ac:dyDescent="0.25">
      <c r="C524" s="125"/>
      <c r="D524" s="126"/>
      <c r="E524" s="127"/>
      <c r="F524" s="128"/>
      <c r="G524" s="128"/>
      <c r="H524" s="128"/>
      <c r="I524" s="62" t="s">
        <v>108</v>
      </c>
      <c r="J524" s="63" t="str">
        <f t="shared" si="78"/>
        <v/>
      </c>
      <c r="K524" s="64" t="str">
        <f t="shared" si="79"/>
        <v/>
      </c>
      <c r="L524" s="65"/>
      <c r="M524" s="124"/>
      <c r="N524" s="67"/>
      <c r="O524" s="68" t="str">
        <f t="shared" si="75"/>
        <v/>
      </c>
      <c r="P524" s="69" t="str">
        <f t="shared" si="80"/>
        <v/>
      </c>
      <c r="Q524" s="69" t="str">
        <f t="shared" si="81"/>
        <v/>
      </c>
      <c r="R524" s="70" t="str">
        <f t="shared" si="82"/>
        <v/>
      </c>
      <c r="S524" s="71" t="b">
        <f t="shared" si="76"/>
        <v>0</v>
      </c>
      <c r="T524" s="72" t="b">
        <f t="shared" si="77"/>
        <v>0</v>
      </c>
      <c r="U524" s="72"/>
      <c r="V524" s="72"/>
      <c r="W524" s="72" t="b">
        <f t="shared" si="74"/>
        <v>0</v>
      </c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</row>
    <row r="525" spans="3:35" s="73" customFormat="1" ht="13.2" x14ac:dyDescent="0.25">
      <c r="C525" s="125"/>
      <c r="D525" s="126"/>
      <c r="E525" s="127"/>
      <c r="F525" s="128"/>
      <c r="G525" s="128"/>
      <c r="H525" s="128"/>
      <c r="I525" s="62" t="s">
        <v>109</v>
      </c>
      <c r="J525" s="63" t="str">
        <f t="shared" si="78"/>
        <v/>
      </c>
      <c r="K525" s="64" t="str">
        <f t="shared" si="79"/>
        <v/>
      </c>
      <c r="L525" s="65"/>
      <c r="M525" s="124"/>
      <c r="N525" s="67"/>
      <c r="O525" s="68" t="str">
        <f t="shared" si="75"/>
        <v/>
      </c>
      <c r="P525" s="69" t="str">
        <f t="shared" si="80"/>
        <v/>
      </c>
      <c r="Q525" s="69" t="str">
        <f t="shared" si="81"/>
        <v/>
      </c>
      <c r="R525" s="70" t="str">
        <f t="shared" si="82"/>
        <v/>
      </c>
      <c r="S525" s="71" t="b">
        <f t="shared" si="76"/>
        <v>0</v>
      </c>
      <c r="T525" s="72" t="b">
        <f t="shared" si="77"/>
        <v>0</v>
      </c>
      <c r="U525" s="72"/>
      <c r="V525" s="72"/>
      <c r="W525" s="72" t="b">
        <f t="shared" si="74"/>
        <v>0</v>
      </c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</row>
    <row r="526" spans="3:35" s="73" customFormat="1" ht="13.2" x14ac:dyDescent="0.25">
      <c r="C526" s="125"/>
      <c r="D526" s="126"/>
      <c r="E526" s="127"/>
      <c r="F526" s="128"/>
      <c r="G526" s="128"/>
      <c r="H526" s="128"/>
      <c r="I526" s="62" t="s">
        <v>110</v>
      </c>
      <c r="J526" s="63" t="str">
        <f t="shared" si="78"/>
        <v/>
      </c>
      <c r="K526" s="64" t="str">
        <f t="shared" si="79"/>
        <v/>
      </c>
      <c r="L526" s="65"/>
      <c r="M526" s="124"/>
      <c r="N526" s="67"/>
      <c r="O526" s="68" t="str">
        <f t="shared" si="75"/>
        <v/>
      </c>
      <c r="P526" s="69" t="str">
        <f t="shared" si="80"/>
        <v/>
      </c>
      <c r="Q526" s="69" t="str">
        <f t="shared" si="81"/>
        <v/>
      </c>
      <c r="R526" s="70" t="str">
        <f t="shared" si="82"/>
        <v/>
      </c>
      <c r="S526" s="71" t="b">
        <f t="shared" si="76"/>
        <v>0</v>
      </c>
      <c r="T526" s="72" t="b">
        <f t="shared" si="77"/>
        <v>0</v>
      </c>
      <c r="U526" s="72"/>
      <c r="V526" s="72"/>
      <c r="W526" s="72" t="b">
        <f t="shared" si="74"/>
        <v>0</v>
      </c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</row>
    <row r="527" spans="3:35" s="73" customFormat="1" ht="13.2" x14ac:dyDescent="0.25">
      <c r="C527" s="125"/>
      <c r="D527" s="126"/>
      <c r="E527" s="127"/>
      <c r="F527" s="128"/>
      <c r="G527" s="128"/>
      <c r="H527" s="128"/>
      <c r="I527" s="62" t="s">
        <v>111</v>
      </c>
      <c r="J527" s="63" t="str">
        <f t="shared" si="78"/>
        <v/>
      </c>
      <c r="K527" s="64" t="str">
        <f t="shared" si="79"/>
        <v/>
      </c>
      <c r="L527" s="65"/>
      <c r="M527" s="124"/>
      <c r="N527" s="67"/>
      <c r="O527" s="68" t="str">
        <f t="shared" si="75"/>
        <v/>
      </c>
      <c r="P527" s="69" t="str">
        <f t="shared" si="80"/>
        <v/>
      </c>
      <c r="Q527" s="69" t="str">
        <f t="shared" si="81"/>
        <v/>
      </c>
      <c r="R527" s="70" t="str">
        <f t="shared" si="82"/>
        <v/>
      </c>
      <c r="S527" s="71" t="b">
        <f t="shared" si="76"/>
        <v>0</v>
      </c>
      <c r="T527" s="72" t="b">
        <f t="shared" si="77"/>
        <v>0</v>
      </c>
      <c r="U527" s="72"/>
      <c r="V527" s="72"/>
      <c r="W527" s="72" t="b">
        <f t="shared" si="74"/>
        <v>0</v>
      </c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</row>
    <row r="528" spans="3:35" s="73" customFormat="1" ht="13.2" x14ac:dyDescent="0.25">
      <c r="C528" s="125"/>
      <c r="D528" s="126"/>
      <c r="E528" s="127"/>
      <c r="F528" s="128"/>
      <c r="G528" s="128"/>
      <c r="H528" s="128"/>
      <c r="I528" s="62" t="s">
        <v>112</v>
      </c>
      <c r="J528" s="63" t="str">
        <f t="shared" si="78"/>
        <v/>
      </c>
      <c r="K528" s="64" t="str">
        <f t="shared" si="79"/>
        <v/>
      </c>
      <c r="L528" s="65"/>
      <c r="M528" s="124"/>
      <c r="N528" s="67"/>
      <c r="O528" s="68" t="str">
        <f t="shared" si="75"/>
        <v/>
      </c>
      <c r="P528" s="69" t="str">
        <f t="shared" si="80"/>
        <v/>
      </c>
      <c r="Q528" s="69" t="str">
        <f t="shared" si="81"/>
        <v/>
      </c>
      <c r="R528" s="70" t="str">
        <f t="shared" si="82"/>
        <v/>
      </c>
      <c r="S528" s="71" t="b">
        <f t="shared" si="76"/>
        <v>0</v>
      </c>
      <c r="T528" s="72" t="b">
        <f t="shared" si="77"/>
        <v>0</v>
      </c>
      <c r="U528" s="72"/>
      <c r="V528" s="72"/>
      <c r="W528" s="72" t="b">
        <f t="shared" si="74"/>
        <v>0</v>
      </c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</row>
    <row r="529" spans="3:35" s="73" customFormat="1" ht="13.2" x14ac:dyDescent="0.25">
      <c r="C529" s="125"/>
      <c r="D529" s="126"/>
      <c r="E529" s="127"/>
      <c r="F529" s="128"/>
      <c r="G529" s="128"/>
      <c r="H529" s="128"/>
      <c r="I529" s="62" t="s">
        <v>113</v>
      </c>
      <c r="J529" s="63" t="str">
        <f t="shared" si="78"/>
        <v/>
      </c>
      <c r="K529" s="64" t="str">
        <f t="shared" si="79"/>
        <v/>
      </c>
      <c r="L529" s="65"/>
      <c r="M529" s="124"/>
      <c r="N529" s="67"/>
      <c r="O529" s="68" t="str">
        <f t="shared" si="75"/>
        <v/>
      </c>
      <c r="P529" s="69" t="str">
        <f t="shared" si="80"/>
        <v/>
      </c>
      <c r="Q529" s="69" t="str">
        <f t="shared" si="81"/>
        <v/>
      </c>
      <c r="R529" s="70" t="str">
        <f t="shared" si="82"/>
        <v/>
      </c>
      <c r="S529" s="71" t="b">
        <f t="shared" si="76"/>
        <v>0</v>
      </c>
      <c r="T529" s="72" t="b">
        <f t="shared" si="77"/>
        <v>0</v>
      </c>
      <c r="U529" s="72"/>
      <c r="V529" s="72"/>
      <c r="W529" s="72" t="b">
        <f t="shared" si="74"/>
        <v>0</v>
      </c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</row>
    <row r="530" spans="3:35" s="73" customFormat="1" ht="13.2" x14ac:dyDescent="0.25">
      <c r="C530" s="125"/>
      <c r="D530" s="126"/>
      <c r="E530" s="127"/>
      <c r="F530" s="128"/>
      <c r="G530" s="128"/>
      <c r="H530" s="128"/>
      <c r="I530" s="62" t="s">
        <v>114</v>
      </c>
      <c r="J530" s="63" t="str">
        <f t="shared" si="78"/>
        <v/>
      </c>
      <c r="K530" s="64" t="str">
        <f t="shared" si="79"/>
        <v/>
      </c>
      <c r="L530" s="65"/>
      <c r="M530" s="124"/>
      <c r="N530" s="67"/>
      <c r="O530" s="68" t="str">
        <f t="shared" si="75"/>
        <v/>
      </c>
      <c r="P530" s="69" t="str">
        <f t="shared" si="80"/>
        <v/>
      </c>
      <c r="Q530" s="69" t="str">
        <f t="shared" si="81"/>
        <v/>
      </c>
      <c r="R530" s="70" t="str">
        <f t="shared" si="82"/>
        <v/>
      </c>
      <c r="S530" s="71" t="b">
        <f t="shared" si="76"/>
        <v>0</v>
      </c>
      <c r="T530" s="72" t="b">
        <f t="shared" si="77"/>
        <v>0</v>
      </c>
      <c r="U530" s="72"/>
      <c r="V530" s="72"/>
      <c r="W530" s="72" t="b">
        <f t="shared" si="74"/>
        <v>0</v>
      </c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</row>
    <row r="531" spans="3:35" s="73" customFormat="1" ht="13.2" x14ac:dyDescent="0.25">
      <c r="C531" s="125"/>
      <c r="D531" s="126"/>
      <c r="E531" s="127"/>
      <c r="F531" s="128"/>
      <c r="G531" s="128"/>
      <c r="H531" s="128"/>
      <c r="I531" s="62" t="s">
        <v>115</v>
      </c>
      <c r="J531" s="63" t="str">
        <f t="shared" si="78"/>
        <v/>
      </c>
      <c r="K531" s="64" t="str">
        <f t="shared" si="79"/>
        <v/>
      </c>
      <c r="L531" s="65"/>
      <c r="M531" s="124"/>
      <c r="N531" s="67"/>
      <c r="O531" s="68" t="str">
        <f t="shared" si="75"/>
        <v/>
      </c>
      <c r="P531" s="69" t="str">
        <f t="shared" si="80"/>
        <v/>
      </c>
      <c r="Q531" s="69" t="str">
        <f t="shared" si="81"/>
        <v/>
      </c>
      <c r="R531" s="70" t="str">
        <f t="shared" si="82"/>
        <v/>
      </c>
      <c r="S531" s="71" t="b">
        <f t="shared" si="76"/>
        <v>0</v>
      </c>
      <c r="T531" s="72" t="b">
        <f t="shared" si="77"/>
        <v>0</v>
      </c>
      <c r="U531" s="72"/>
      <c r="V531" s="72"/>
      <c r="W531" s="72" t="b">
        <f t="shared" si="74"/>
        <v>0</v>
      </c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</row>
    <row r="532" spans="3:35" s="73" customFormat="1" ht="13.2" x14ac:dyDescent="0.25">
      <c r="C532" s="125"/>
      <c r="D532" s="126"/>
      <c r="E532" s="127"/>
      <c r="F532" s="128"/>
      <c r="G532" s="128"/>
      <c r="H532" s="128"/>
      <c r="I532" s="62" t="s">
        <v>116</v>
      </c>
      <c r="J532" s="63" t="str">
        <f t="shared" si="78"/>
        <v/>
      </c>
      <c r="K532" s="64" t="str">
        <f t="shared" si="79"/>
        <v/>
      </c>
      <c r="L532" s="65"/>
      <c r="M532" s="124"/>
      <c r="N532" s="67"/>
      <c r="O532" s="68" t="str">
        <f t="shared" si="75"/>
        <v/>
      </c>
      <c r="P532" s="69" t="str">
        <f t="shared" si="80"/>
        <v/>
      </c>
      <c r="Q532" s="69" t="str">
        <f t="shared" si="81"/>
        <v/>
      </c>
      <c r="R532" s="70" t="str">
        <f t="shared" si="82"/>
        <v/>
      </c>
      <c r="S532" s="71" t="b">
        <f t="shared" si="76"/>
        <v>0</v>
      </c>
      <c r="T532" s="72" t="b">
        <f t="shared" si="77"/>
        <v>0</v>
      </c>
      <c r="U532" s="72"/>
      <c r="V532" s="72"/>
      <c r="W532" s="72" t="b">
        <f t="shared" si="74"/>
        <v>0</v>
      </c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</row>
    <row r="533" spans="3:35" s="73" customFormat="1" ht="13.2" x14ac:dyDescent="0.25">
      <c r="C533" s="125"/>
      <c r="D533" s="126"/>
      <c r="E533" s="127"/>
      <c r="F533" s="128"/>
      <c r="G533" s="128"/>
      <c r="H533" s="128"/>
      <c r="I533" s="62" t="s">
        <v>117</v>
      </c>
      <c r="J533" s="63" t="str">
        <f t="shared" si="78"/>
        <v/>
      </c>
      <c r="K533" s="64" t="str">
        <f t="shared" si="79"/>
        <v/>
      </c>
      <c r="L533" s="65"/>
      <c r="M533" s="124"/>
      <c r="N533" s="67"/>
      <c r="O533" s="68" t="str">
        <f t="shared" si="75"/>
        <v/>
      </c>
      <c r="P533" s="69" t="str">
        <f t="shared" si="80"/>
        <v/>
      </c>
      <c r="Q533" s="69" t="str">
        <f t="shared" si="81"/>
        <v/>
      </c>
      <c r="R533" s="70" t="str">
        <f t="shared" si="82"/>
        <v/>
      </c>
      <c r="S533" s="71" t="b">
        <f t="shared" si="76"/>
        <v>0</v>
      </c>
      <c r="T533" s="72" t="b">
        <f t="shared" si="77"/>
        <v>0</v>
      </c>
      <c r="U533" s="72"/>
      <c r="V533" s="72"/>
      <c r="W533" s="72" t="b">
        <f t="shared" si="74"/>
        <v>0</v>
      </c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</row>
    <row r="534" spans="3:35" s="73" customFormat="1" ht="13.2" x14ac:dyDescent="0.25">
      <c r="C534" s="125"/>
      <c r="D534" s="126"/>
      <c r="E534" s="127"/>
      <c r="F534" s="128"/>
      <c r="G534" s="128"/>
      <c r="H534" s="128"/>
      <c r="I534" s="62" t="s">
        <v>118</v>
      </c>
      <c r="J534" s="63" t="str">
        <f t="shared" si="78"/>
        <v/>
      </c>
      <c r="K534" s="64" t="str">
        <f t="shared" si="79"/>
        <v/>
      </c>
      <c r="L534" s="65"/>
      <c r="M534" s="124"/>
      <c r="N534" s="67"/>
      <c r="O534" s="68" t="str">
        <f t="shared" si="75"/>
        <v/>
      </c>
      <c r="P534" s="69" t="str">
        <f t="shared" si="80"/>
        <v/>
      </c>
      <c r="Q534" s="69" t="str">
        <f t="shared" si="81"/>
        <v/>
      </c>
      <c r="R534" s="70" t="str">
        <f t="shared" si="82"/>
        <v/>
      </c>
      <c r="S534" s="71" t="b">
        <f t="shared" si="76"/>
        <v>0</v>
      </c>
      <c r="T534" s="72" t="b">
        <f t="shared" si="77"/>
        <v>0</v>
      </c>
      <c r="U534" s="72"/>
      <c r="V534" s="72"/>
      <c r="W534" s="72" t="b">
        <f t="shared" si="74"/>
        <v>0</v>
      </c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</row>
    <row r="535" spans="3:35" s="73" customFormat="1" ht="13.2" x14ac:dyDescent="0.25">
      <c r="C535" s="125"/>
      <c r="D535" s="126"/>
      <c r="E535" s="127"/>
      <c r="F535" s="128"/>
      <c r="G535" s="128"/>
      <c r="H535" s="128"/>
      <c r="I535" s="62" t="s">
        <v>119</v>
      </c>
      <c r="J535" s="63" t="str">
        <f t="shared" si="78"/>
        <v/>
      </c>
      <c r="K535" s="64" t="str">
        <f t="shared" si="79"/>
        <v/>
      </c>
      <c r="L535" s="65"/>
      <c r="M535" s="124"/>
      <c r="N535" s="67"/>
      <c r="O535" s="68" t="str">
        <f t="shared" si="75"/>
        <v/>
      </c>
      <c r="P535" s="69" t="str">
        <f t="shared" si="80"/>
        <v/>
      </c>
      <c r="Q535" s="69" t="str">
        <f t="shared" si="81"/>
        <v/>
      </c>
      <c r="R535" s="70" t="str">
        <f t="shared" si="82"/>
        <v/>
      </c>
      <c r="S535" s="71" t="b">
        <f t="shared" si="76"/>
        <v>0</v>
      </c>
      <c r="T535" s="72" t="b">
        <f t="shared" si="77"/>
        <v>0</v>
      </c>
      <c r="U535" s="72"/>
      <c r="V535" s="72"/>
      <c r="W535" s="72" t="b">
        <f t="shared" si="74"/>
        <v>0</v>
      </c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</row>
    <row r="536" spans="3:35" s="73" customFormat="1" ht="13.2" x14ac:dyDescent="0.25">
      <c r="C536" s="125"/>
      <c r="D536" s="126"/>
      <c r="E536" s="127"/>
      <c r="F536" s="128"/>
      <c r="G536" s="128"/>
      <c r="H536" s="128"/>
      <c r="I536" s="62" t="s">
        <v>120</v>
      </c>
      <c r="J536" s="63" t="str">
        <f t="shared" si="78"/>
        <v/>
      </c>
      <c r="K536" s="64" t="str">
        <f t="shared" si="79"/>
        <v/>
      </c>
      <c r="L536" s="65"/>
      <c r="M536" s="124"/>
      <c r="N536" s="67"/>
      <c r="O536" s="68" t="str">
        <f t="shared" si="75"/>
        <v/>
      </c>
      <c r="P536" s="69" t="str">
        <f t="shared" si="80"/>
        <v/>
      </c>
      <c r="Q536" s="69" t="str">
        <f t="shared" si="81"/>
        <v/>
      </c>
      <c r="R536" s="70" t="str">
        <f t="shared" si="82"/>
        <v/>
      </c>
      <c r="S536" s="71" t="b">
        <f t="shared" si="76"/>
        <v>0</v>
      </c>
      <c r="T536" s="72" t="b">
        <f t="shared" si="77"/>
        <v>0</v>
      </c>
      <c r="U536" s="72"/>
      <c r="V536" s="72"/>
      <c r="W536" s="72" t="b">
        <f t="shared" si="74"/>
        <v>0</v>
      </c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</row>
    <row r="537" spans="3:35" s="73" customFormat="1" ht="13.2" x14ac:dyDescent="0.25">
      <c r="C537" s="125"/>
      <c r="D537" s="126"/>
      <c r="E537" s="127"/>
      <c r="F537" s="128"/>
      <c r="G537" s="128"/>
      <c r="H537" s="128"/>
      <c r="I537" s="62" t="s">
        <v>121</v>
      </c>
      <c r="J537" s="63" t="str">
        <f t="shared" si="78"/>
        <v/>
      </c>
      <c r="K537" s="64" t="str">
        <f t="shared" si="79"/>
        <v/>
      </c>
      <c r="L537" s="65"/>
      <c r="M537" s="124"/>
      <c r="N537" s="67"/>
      <c r="O537" s="68" t="str">
        <f t="shared" si="75"/>
        <v/>
      </c>
      <c r="P537" s="69" t="str">
        <f t="shared" si="80"/>
        <v/>
      </c>
      <c r="Q537" s="69" t="str">
        <f t="shared" si="81"/>
        <v/>
      </c>
      <c r="R537" s="70" t="str">
        <f t="shared" si="82"/>
        <v/>
      </c>
      <c r="S537" s="71" t="b">
        <f t="shared" si="76"/>
        <v>0</v>
      </c>
      <c r="T537" s="72" t="b">
        <f t="shared" si="77"/>
        <v>0</v>
      </c>
      <c r="U537" s="72"/>
      <c r="V537" s="72"/>
      <c r="W537" s="72" t="b">
        <f t="shared" si="74"/>
        <v>0</v>
      </c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</row>
    <row r="538" spans="3:35" s="73" customFormat="1" ht="13.2" x14ac:dyDescent="0.25">
      <c r="C538" s="125"/>
      <c r="D538" s="126"/>
      <c r="E538" s="127"/>
      <c r="F538" s="128"/>
      <c r="G538" s="128"/>
      <c r="H538" s="128"/>
      <c r="I538" s="62" t="s">
        <v>122</v>
      </c>
      <c r="J538" s="63" t="str">
        <f t="shared" si="78"/>
        <v/>
      </c>
      <c r="K538" s="64" t="str">
        <f t="shared" si="79"/>
        <v/>
      </c>
      <c r="L538" s="65"/>
      <c r="M538" s="124"/>
      <c r="N538" s="67"/>
      <c r="O538" s="68" t="str">
        <f t="shared" si="75"/>
        <v/>
      </c>
      <c r="P538" s="69" t="str">
        <f t="shared" si="80"/>
        <v/>
      </c>
      <c r="Q538" s="69" t="str">
        <f t="shared" si="81"/>
        <v/>
      </c>
      <c r="R538" s="70" t="str">
        <f t="shared" si="82"/>
        <v/>
      </c>
      <c r="S538" s="71" t="b">
        <f t="shared" si="76"/>
        <v>0</v>
      </c>
      <c r="T538" s="72" t="b">
        <f t="shared" si="77"/>
        <v>0</v>
      </c>
      <c r="U538" s="72"/>
      <c r="V538" s="72"/>
      <c r="W538" s="72" t="b">
        <f t="shared" si="74"/>
        <v>0</v>
      </c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</row>
    <row r="539" spans="3:35" s="73" customFormat="1" ht="13.2" x14ac:dyDescent="0.25">
      <c r="C539" s="125"/>
      <c r="D539" s="126"/>
      <c r="E539" s="127"/>
      <c r="F539" s="128"/>
      <c r="G539" s="128"/>
      <c r="H539" s="128"/>
      <c r="I539" s="62" t="s">
        <v>123</v>
      </c>
      <c r="J539" s="63" t="str">
        <f t="shared" si="78"/>
        <v/>
      </c>
      <c r="K539" s="64" t="str">
        <f t="shared" si="79"/>
        <v/>
      </c>
      <c r="L539" s="65"/>
      <c r="M539" s="124"/>
      <c r="N539" s="67"/>
      <c r="O539" s="68" t="str">
        <f t="shared" si="75"/>
        <v/>
      </c>
      <c r="P539" s="69" t="str">
        <f t="shared" si="80"/>
        <v/>
      </c>
      <c r="Q539" s="69" t="str">
        <f t="shared" si="81"/>
        <v/>
      </c>
      <c r="R539" s="70" t="str">
        <f t="shared" si="82"/>
        <v/>
      </c>
      <c r="S539" s="71" t="b">
        <f t="shared" si="76"/>
        <v>0</v>
      </c>
      <c r="T539" s="72" t="b">
        <f t="shared" si="77"/>
        <v>0</v>
      </c>
      <c r="U539" s="72"/>
      <c r="V539" s="72"/>
      <c r="W539" s="72" t="b">
        <f t="shared" si="74"/>
        <v>0</v>
      </c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</row>
    <row r="540" spans="3:35" s="73" customFormat="1" ht="13.2" x14ac:dyDescent="0.25">
      <c r="C540" s="125"/>
      <c r="D540" s="126"/>
      <c r="E540" s="127"/>
      <c r="F540" s="128"/>
      <c r="G540" s="128"/>
      <c r="H540" s="128"/>
      <c r="I540" s="62" t="s">
        <v>124</v>
      </c>
      <c r="J540" s="63" t="str">
        <f t="shared" si="78"/>
        <v/>
      </c>
      <c r="K540" s="64" t="str">
        <f t="shared" si="79"/>
        <v/>
      </c>
      <c r="L540" s="65"/>
      <c r="M540" s="124"/>
      <c r="N540" s="67"/>
      <c r="O540" s="68" t="str">
        <f t="shared" si="75"/>
        <v/>
      </c>
      <c r="P540" s="69" t="str">
        <f t="shared" si="80"/>
        <v/>
      </c>
      <c r="Q540" s="69" t="str">
        <f t="shared" si="81"/>
        <v/>
      </c>
      <c r="R540" s="70" t="str">
        <f t="shared" si="82"/>
        <v/>
      </c>
      <c r="S540" s="71" t="b">
        <f t="shared" si="76"/>
        <v>0</v>
      </c>
      <c r="T540" s="72" t="b">
        <f t="shared" si="77"/>
        <v>0</v>
      </c>
      <c r="U540" s="72"/>
      <c r="V540" s="72"/>
      <c r="W540" s="72" t="b">
        <f t="shared" si="74"/>
        <v>0</v>
      </c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</row>
    <row r="541" spans="3:35" s="73" customFormat="1" ht="13.2" x14ac:dyDescent="0.25">
      <c r="C541" s="125"/>
      <c r="D541" s="126"/>
      <c r="E541" s="127"/>
      <c r="F541" s="128"/>
      <c r="G541" s="128"/>
      <c r="H541" s="128"/>
      <c r="I541" s="62" t="s">
        <v>125</v>
      </c>
      <c r="J541" s="63" t="str">
        <f t="shared" si="78"/>
        <v/>
      </c>
      <c r="K541" s="64" t="str">
        <f t="shared" si="79"/>
        <v/>
      </c>
      <c r="L541" s="65"/>
      <c r="M541" s="124"/>
      <c r="N541" s="67"/>
      <c r="O541" s="68" t="str">
        <f t="shared" si="75"/>
        <v/>
      </c>
      <c r="P541" s="69" t="str">
        <f t="shared" si="80"/>
        <v/>
      </c>
      <c r="Q541" s="69" t="str">
        <f t="shared" si="81"/>
        <v/>
      </c>
      <c r="R541" s="70" t="str">
        <f t="shared" si="82"/>
        <v/>
      </c>
      <c r="S541" s="71" t="b">
        <f t="shared" si="76"/>
        <v>0</v>
      </c>
      <c r="T541" s="72" t="b">
        <f t="shared" si="77"/>
        <v>0</v>
      </c>
      <c r="U541" s="72"/>
      <c r="V541" s="72"/>
      <c r="W541" s="72" t="b">
        <f t="shared" si="74"/>
        <v>0</v>
      </c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</row>
    <row r="542" spans="3:35" s="73" customFormat="1" ht="13.2" x14ac:dyDescent="0.25">
      <c r="C542" s="125"/>
      <c r="D542" s="126"/>
      <c r="E542" s="127"/>
      <c r="F542" s="128"/>
      <c r="G542" s="128"/>
      <c r="H542" s="128"/>
      <c r="I542" s="62" t="s">
        <v>126</v>
      </c>
      <c r="J542" s="63" t="str">
        <f t="shared" si="78"/>
        <v/>
      </c>
      <c r="K542" s="64" t="str">
        <f t="shared" si="79"/>
        <v/>
      </c>
      <c r="L542" s="65"/>
      <c r="M542" s="124"/>
      <c r="N542" s="67"/>
      <c r="O542" s="68" t="str">
        <f t="shared" si="75"/>
        <v/>
      </c>
      <c r="P542" s="69" t="str">
        <f t="shared" si="80"/>
        <v/>
      </c>
      <c r="Q542" s="69" t="str">
        <f t="shared" si="81"/>
        <v/>
      </c>
      <c r="R542" s="70" t="str">
        <f t="shared" si="82"/>
        <v/>
      </c>
      <c r="S542" s="71" t="b">
        <f t="shared" si="76"/>
        <v>0</v>
      </c>
      <c r="T542" s="72" t="b">
        <f t="shared" si="77"/>
        <v>0</v>
      </c>
      <c r="U542" s="72"/>
      <c r="V542" s="72"/>
      <c r="W542" s="72" t="b">
        <f t="shared" si="74"/>
        <v>0</v>
      </c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</row>
    <row r="543" spans="3:35" s="73" customFormat="1" ht="13.2" x14ac:dyDescent="0.25">
      <c r="C543" s="125"/>
      <c r="D543" s="126"/>
      <c r="E543" s="127"/>
      <c r="F543" s="128"/>
      <c r="G543" s="128"/>
      <c r="H543" s="128"/>
      <c r="I543" s="62" t="s">
        <v>127</v>
      </c>
      <c r="J543" s="63" t="str">
        <f t="shared" si="78"/>
        <v/>
      </c>
      <c r="K543" s="64" t="str">
        <f t="shared" si="79"/>
        <v/>
      </c>
      <c r="L543" s="65"/>
      <c r="M543" s="124"/>
      <c r="N543" s="67"/>
      <c r="O543" s="68" t="str">
        <f t="shared" si="75"/>
        <v/>
      </c>
      <c r="P543" s="69" t="str">
        <f t="shared" si="80"/>
        <v/>
      </c>
      <c r="Q543" s="69" t="str">
        <f t="shared" si="81"/>
        <v/>
      </c>
      <c r="R543" s="70" t="str">
        <f t="shared" si="82"/>
        <v/>
      </c>
      <c r="S543" s="71" t="b">
        <f t="shared" si="76"/>
        <v>0</v>
      </c>
      <c r="T543" s="72" t="b">
        <f t="shared" si="77"/>
        <v>0</v>
      </c>
      <c r="U543" s="72"/>
      <c r="V543" s="72"/>
      <c r="W543" s="72" t="b">
        <f t="shared" si="74"/>
        <v>0</v>
      </c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</row>
    <row r="544" spans="3:35" s="73" customFormat="1" ht="13.2" x14ac:dyDescent="0.25">
      <c r="C544" s="125"/>
      <c r="D544" s="126"/>
      <c r="E544" s="127"/>
      <c r="F544" s="128"/>
      <c r="G544" s="128"/>
      <c r="H544" s="128"/>
      <c r="I544" s="62" t="s">
        <v>128</v>
      </c>
      <c r="J544" s="63" t="str">
        <f t="shared" si="78"/>
        <v/>
      </c>
      <c r="K544" s="64" t="str">
        <f t="shared" si="79"/>
        <v/>
      </c>
      <c r="L544" s="65"/>
      <c r="M544" s="124"/>
      <c r="N544" s="67"/>
      <c r="O544" s="68" t="str">
        <f t="shared" si="75"/>
        <v/>
      </c>
      <c r="P544" s="69" t="str">
        <f t="shared" si="80"/>
        <v/>
      </c>
      <c r="Q544" s="69" t="str">
        <f t="shared" si="81"/>
        <v/>
      </c>
      <c r="R544" s="70" t="str">
        <f t="shared" si="82"/>
        <v/>
      </c>
      <c r="S544" s="71" t="b">
        <f t="shared" si="76"/>
        <v>0</v>
      </c>
      <c r="T544" s="72" t="b">
        <f t="shared" si="77"/>
        <v>0</v>
      </c>
      <c r="U544" s="72"/>
      <c r="V544" s="72"/>
      <c r="W544" s="72" t="b">
        <f t="shared" si="74"/>
        <v>0</v>
      </c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</row>
    <row r="545" spans="3:35" s="73" customFormat="1" ht="13.2" x14ac:dyDescent="0.25">
      <c r="C545" s="125"/>
      <c r="D545" s="126"/>
      <c r="E545" s="127"/>
      <c r="F545" s="128"/>
      <c r="G545" s="128"/>
      <c r="H545" s="128"/>
      <c r="I545" s="62" t="s">
        <v>129</v>
      </c>
      <c r="J545" s="63" t="str">
        <f t="shared" si="78"/>
        <v/>
      </c>
      <c r="K545" s="64" t="str">
        <f t="shared" si="79"/>
        <v/>
      </c>
      <c r="L545" s="65"/>
      <c r="M545" s="124"/>
      <c r="N545" s="67"/>
      <c r="O545" s="68" t="str">
        <f t="shared" si="75"/>
        <v/>
      </c>
      <c r="P545" s="69" t="str">
        <f t="shared" si="80"/>
        <v/>
      </c>
      <c r="Q545" s="69" t="str">
        <f t="shared" si="81"/>
        <v/>
      </c>
      <c r="R545" s="70" t="str">
        <f t="shared" si="82"/>
        <v/>
      </c>
      <c r="S545" s="71" t="b">
        <f t="shared" si="76"/>
        <v>0</v>
      </c>
      <c r="T545" s="72" t="b">
        <f t="shared" si="77"/>
        <v>0</v>
      </c>
      <c r="U545" s="72"/>
      <c r="V545" s="72"/>
      <c r="W545" s="72" t="b">
        <f t="shared" si="74"/>
        <v>0</v>
      </c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</row>
    <row r="546" spans="3:35" s="73" customFormat="1" ht="13.2" x14ac:dyDescent="0.25">
      <c r="C546" s="125"/>
      <c r="D546" s="126"/>
      <c r="E546" s="127"/>
      <c r="F546" s="128"/>
      <c r="G546" s="128"/>
      <c r="H546" s="128"/>
      <c r="I546" s="62" t="s">
        <v>130</v>
      </c>
      <c r="J546" s="63" t="str">
        <f t="shared" si="78"/>
        <v/>
      </c>
      <c r="K546" s="64" t="str">
        <f t="shared" si="79"/>
        <v/>
      </c>
      <c r="L546" s="65"/>
      <c r="M546" s="124"/>
      <c r="N546" s="67"/>
      <c r="O546" s="68" t="str">
        <f t="shared" si="75"/>
        <v/>
      </c>
      <c r="P546" s="69" t="str">
        <f t="shared" si="80"/>
        <v/>
      </c>
      <c r="Q546" s="69" t="str">
        <f t="shared" si="81"/>
        <v/>
      </c>
      <c r="R546" s="70" t="str">
        <f t="shared" si="82"/>
        <v/>
      </c>
      <c r="S546" s="71" t="b">
        <f t="shared" si="76"/>
        <v>0</v>
      </c>
      <c r="T546" s="72" t="b">
        <f t="shared" si="77"/>
        <v>0</v>
      </c>
      <c r="U546" s="72"/>
      <c r="V546" s="72"/>
      <c r="W546" s="72" t="b">
        <f t="shared" si="74"/>
        <v>0</v>
      </c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</row>
    <row r="547" spans="3:35" s="73" customFormat="1" ht="13.2" x14ac:dyDescent="0.25">
      <c r="C547" s="125"/>
      <c r="D547" s="126"/>
      <c r="E547" s="127"/>
      <c r="F547" s="128"/>
      <c r="G547" s="128"/>
      <c r="H547" s="128"/>
      <c r="I547" s="62" t="s">
        <v>131</v>
      </c>
      <c r="J547" s="63" t="str">
        <f t="shared" si="78"/>
        <v/>
      </c>
      <c r="K547" s="64" t="str">
        <f t="shared" si="79"/>
        <v/>
      </c>
      <c r="L547" s="65"/>
      <c r="M547" s="124"/>
      <c r="N547" s="67"/>
      <c r="O547" s="68" t="str">
        <f t="shared" si="75"/>
        <v/>
      </c>
      <c r="P547" s="69" t="str">
        <f t="shared" si="80"/>
        <v/>
      </c>
      <c r="Q547" s="69" t="str">
        <f t="shared" si="81"/>
        <v/>
      </c>
      <c r="R547" s="70" t="str">
        <f t="shared" si="82"/>
        <v/>
      </c>
      <c r="S547" s="71" t="b">
        <f t="shared" si="76"/>
        <v>0</v>
      </c>
      <c r="T547" s="72" t="b">
        <f t="shared" si="77"/>
        <v>0</v>
      </c>
      <c r="U547" s="72"/>
      <c r="V547" s="72"/>
      <c r="W547" s="72" t="b">
        <f t="shared" si="74"/>
        <v>0</v>
      </c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</row>
    <row r="548" spans="3:35" s="73" customFormat="1" ht="13.2" x14ac:dyDescent="0.25">
      <c r="C548" s="125"/>
      <c r="D548" s="126"/>
      <c r="E548" s="127"/>
      <c r="F548" s="128"/>
      <c r="G548" s="128"/>
      <c r="H548" s="128"/>
      <c r="I548" s="62" t="s">
        <v>132</v>
      </c>
      <c r="J548" s="63" t="str">
        <f t="shared" si="78"/>
        <v/>
      </c>
      <c r="K548" s="64" t="str">
        <f t="shared" si="79"/>
        <v/>
      </c>
      <c r="L548" s="65"/>
      <c r="M548" s="124"/>
      <c r="N548" s="67"/>
      <c r="O548" s="68" t="str">
        <f t="shared" si="75"/>
        <v/>
      </c>
      <c r="P548" s="69" t="str">
        <f t="shared" si="80"/>
        <v/>
      </c>
      <c r="Q548" s="69" t="str">
        <f t="shared" si="81"/>
        <v/>
      </c>
      <c r="R548" s="70" t="str">
        <f t="shared" si="82"/>
        <v/>
      </c>
      <c r="S548" s="71" t="b">
        <f t="shared" si="76"/>
        <v>0</v>
      </c>
      <c r="T548" s="72" t="b">
        <f t="shared" si="77"/>
        <v>0</v>
      </c>
      <c r="U548" s="72"/>
      <c r="V548" s="72"/>
      <c r="W548" s="72" t="b">
        <f t="shared" si="74"/>
        <v>0</v>
      </c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</row>
    <row r="549" spans="3:35" s="73" customFormat="1" ht="13.2" x14ac:dyDescent="0.25">
      <c r="C549" s="125"/>
      <c r="D549" s="126"/>
      <c r="E549" s="127"/>
      <c r="F549" s="128"/>
      <c r="G549" s="128"/>
      <c r="H549" s="128"/>
      <c r="I549" s="62" t="s">
        <v>133</v>
      </c>
      <c r="J549" s="63" t="str">
        <f t="shared" si="78"/>
        <v/>
      </c>
      <c r="K549" s="64" t="str">
        <f t="shared" si="79"/>
        <v/>
      </c>
      <c r="L549" s="65"/>
      <c r="M549" s="124"/>
      <c r="N549" s="67"/>
      <c r="O549" s="68" t="str">
        <f t="shared" si="75"/>
        <v/>
      </c>
      <c r="P549" s="69" t="str">
        <f t="shared" si="80"/>
        <v/>
      </c>
      <c r="Q549" s="69" t="str">
        <f t="shared" si="81"/>
        <v/>
      </c>
      <c r="R549" s="70" t="str">
        <f t="shared" si="82"/>
        <v/>
      </c>
      <c r="S549" s="71" t="b">
        <f t="shared" si="76"/>
        <v>0</v>
      </c>
      <c r="T549" s="72" t="b">
        <f t="shared" si="77"/>
        <v>0</v>
      </c>
      <c r="U549" s="72"/>
      <c r="V549" s="72"/>
      <c r="W549" s="72" t="b">
        <f t="shared" si="74"/>
        <v>0</v>
      </c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</row>
    <row r="550" spans="3:35" s="73" customFormat="1" ht="13.2" x14ac:dyDescent="0.25">
      <c r="C550" s="125"/>
      <c r="D550" s="126"/>
      <c r="E550" s="127"/>
      <c r="F550" s="128"/>
      <c r="G550" s="128"/>
      <c r="H550" s="128"/>
      <c r="I550" s="62" t="s">
        <v>134</v>
      </c>
      <c r="J550" s="63" t="str">
        <f t="shared" si="78"/>
        <v/>
      </c>
      <c r="K550" s="64" t="str">
        <f t="shared" si="79"/>
        <v/>
      </c>
      <c r="L550" s="65"/>
      <c r="M550" s="124"/>
      <c r="N550" s="67"/>
      <c r="O550" s="68" t="str">
        <f t="shared" si="75"/>
        <v/>
      </c>
      <c r="P550" s="69" t="str">
        <f t="shared" si="80"/>
        <v/>
      </c>
      <c r="Q550" s="69" t="str">
        <f t="shared" si="81"/>
        <v/>
      </c>
      <c r="R550" s="70" t="str">
        <f t="shared" si="82"/>
        <v/>
      </c>
      <c r="S550" s="71" t="b">
        <f t="shared" si="76"/>
        <v>0</v>
      </c>
      <c r="T550" s="72" t="b">
        <f t="shared" si="77"/>
        <v>0</v>
      </c>
      <c r="U550" s="72"/>
      <c r="V550" s="72"/>
      <c r="W550" s="72" t="b">
        <f t="shared" si="74"/>
        <v>0</v>
      </c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</row>
    <row r="551" spans="3:35" s="73" customFormat="1" ht="13.2" x14ac:dyDescent="0.25">
      <c r="C551" s="125"/>
      <c r="D551" s="126"/>
      <c r="E551" s="127"/>
      <c r="F551" s="128"/>
      <c r="G551" s="128"/>
      <c r="H551" s="128"/>
      <c r="I551" s="62" t="s">
        <v>135</v>
      </c>
      <c r="J551" s="63" t="str">
        <f t="shared" si="78"/>
        <v/>
      </c>
      <c r="K551" s="64" t="str">
        <f t="shared" si="79"/>
        <v/>
      </c>
      <c r="L551" s="65"/>
      <c r="M551" s="124"/>
      <c r="N551" s="67"/>
      <c r="O551" s="68" t="str">
        <f t="shared" si="75"/>
        <v/>
      </c>
      <c r="P551" s="69" t="str">
        <f t="shared" si="80"/>
        <v/>
      </c>
      <c r="Q551" s="69" t="str">
        <f t="shared" si="81"/>
        <v/>
      </c>
      <c r="R551" s="70" t="str">
        <f t="shared" si="82"/>
        <v/>
      </c>
      <c r="S551" s="71" t="b">
        <f t="shared" si="76"/>
        <v>0</v>
      </c>
      <c r="T551" s="72" t="b">
        <f t="shared" si="77"/>
        <v>0</v>
      </c>
      <c r="U551" s="72"/>
      <c r="V551" s="72"/>
      <c r="W551" s="72" t="b">
        <f t="shared" si="74"/>
        <v>0</v>
      </c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</row>
    <row r="552" spans="3:35" s="73" customFormat="1" ht="13.2" x14ac:dyDescent="0.25">
      <c r="C552" s="125"/>
      <c r="D552" s="126"/>
      <c r="E552" s="127"/>
      <c r="F552" s="128"/>
      <c r="G552" s="128"/>
      <c r="H552" s="128"/>
      <c r="I552" s="62" t="s">
        <v>136</v>
      </c>
      <c r="J552" s="63" t="str">
        <f t="shared" si="78"/>
        <v/>
      </c>
      <c r="K552" s="64" t="str">
        <f t="shared" si="79"/>
        <v/>
      </c>
      <c r="L552" s="65"/>
      <c r="M552" s="124"/>
      <c r="N552" s="67"/>
      <c r="O552" s="68" t="str">
        <f t="shared" si="75"/>
        <v/>
      </c>
      <c r="P552" s="69" t="str">
        <f t="shared" si="80"/>
        <v/>
      </c>
      <c r="Q552" s="69" t="str">
        <f t="shared" si="81"/>
        <v/>
      </c>
      <c r="R552" s="70" t="str">
        <f t="shared" si="82"/>
        <v/>
      </c>
      <c r="S552" s="71" t="b">
        <f t="shared" si="76"/>
        <v>0</v>
      </c>
      <c r="T552" s="72" t="b">
        <f t="shared" si="77"/>
        <v>0</v>
      </c>
      <c r="U552" s="72"/>
      <c r="V552" s="72"/>
      <c r="W552" s="72" t="b">
        <f t="shared" si="74"/>
        <v>0</v>
      </c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</row>
    <row r="553" spans="3:35" s="73" customFormat="1" ht="13.2" x14ac:dyDescent="0.25">
      <c r="C553" s="125"/>
      <c r="D553" s="126"/>
      <c r="E553" s="127"/>
      <c r="F553" s="128"/>
      <c r="G553" s="128"/>
      <c r="H553" s="128"/>
      <c r="I553" s="62" t="s">
        <v>137</v>
      </c>
      <c r="J553" s="63" t="str">
        <f t="shared" si="78"/>
        <v/>
      </c>
      <c r="K553" s="64" t="str">
        <f t="shared" si="79"/>
        <v/>
      </c>
      <c r="L553" s="65"/>
      <c r="M553" s="124"/>
      <c r="N553" s="67"/>
      <c r="O553" s="68" t="str">
        <f t="shared" si="75"/>
        <v/>
      </c>
      <c r="P553" s="69" t="str">
        <f t="shared" si="80"/>
        <v/>
      </c>
      <c r="Q553" s="69" t="str">
        <f t="shared" si="81"/>
        <v/>
      </c>
      <c r="R553" s="70" t="str">
        <f t="shared" si="82"/>
        <v/>
      </c>
      <c r="S553" s="71" t="b">
        <f t="shared" si="76"/>
        <v>0</v>
      </c>
      <c r="T553" s="72" t="b">
        <f t="shared" si="77"/>
        <v>0</v>
      </c>
      <c r="U553" s="72"/>
      <c r="V553" s="72"/>
      <c r="W553" s="72" t="b">
        <f t="shared" si="74"/>
        <v>0</v>
      </c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</row>
    <row r="554" spans="3:35" s="73" customFormat="1" ht="13.2" x14ac:dyDescent="0.25">
      <c r="C554" s="125"/>
      <c r="D554" s="126"/>
      <c r="E554" s="127"/>
      <c r="F554" s="128"/>
      <c r="G554" s="128"/>
      <c r="H554" s="128"/>
      <c r="I554" s="62" t="s">
        <v>138</v>
      </c>
      <c r="J554" s="63" t="str">
        <f t="shared" si="78"/>
        <v/>
      </c>
      <c r="K554" s="64" t="str">
        <f t="shared" si="79"/>
        <v/>
      </c>
      <c r="L554" s="65"/>
      <c r="M554" s="124"/>
      <c r="N554" s="67"/>
      <c r="O554" s="68" t="str">
        <f t="shared" si="75"/>
        <v/>
      </c>
      <c r="P554" s="69" t="str">
        <f t="shared" si="80"/>
        <v/>
      </c>
      <c r="Q554" s="69" t="str">
        <f t="shared" si="81"/>
        <v/>
      </c>
      <c r="R554" s="70" t="str">
        <f t="shared" si="82"/>
        <v/>
      </c>
      <c r="S554" s="71" t="b">
        <f t="shared" si="76"/>
        <v>0</v>
      </c>
      <c r="T554" s="72" t="b">
        <f t="shared" si="77"/>
        <v>0</v>
      </c>
      <c r="U554" s="72"/>
      <c r="V554" s="72"/>
      <c r="W554" s="72" t="b">
        <f t="shared" si="74"/>
        <v>0</v>
      </c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</row>
    <row r="555" spans="3:35" s="73" customFormat="1" ht="13.2" x14ac:dyDescent="0.25">
      <c r="C555" s="125"/>
      <c r="D555" s="126"/>
      <c r="E555" s="127"/>
      <c r="F555" s="128"/>
      <c r="G555" s="128"/>
      <c r="H555" s="128"/>
      <c r="I555" s="62" t="s">
        <v>139</v>
      </c>
      <c r="J555" s="63" t="str">
        <f t="shared" si="78"/>
        <v/>
      </c>
      <c r="K555" s="64" t="str">
        <f t="shared" si="79"/>
        <v/>
      </c>
      <c r="L555" s="65"/>
      <c r="M555" s="124"/>
      <c r="N555" s="67"/>
      <c r="O555" s="68" t="str">
        <f t="shared" si="75"/>
        <v/>
      </c>
      <c r="P555" s="69" t="str">
        <f t="shared" si="80"/>
        <v/>
      </c>
      <c r="Q555" s="69" t="str">
        <f t="shared" si="81"/>
        <v/>
      </c>
      <c r="R555" s="70" t="str">
        <f t="shared" si="82"/>
        <v/>
      </c>
      <c r="S555" s="71" t="b">
        <f t="shared" si="76"/>
        <v>0</v>
      </c>
      <c r="T555" s="72" t="b">
        <f t="shared" si="77"/>
        <v>0</v>
      </c>
      <c r="U555" s="72"/>
      <c r="V555" s="72"/>
      <c r="W555" s="72" t="b">
        <f t="shared" si="74"/>
        <v>0</v>
      </c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</row>
    <row r="556" spans="3:35" s="73" customFormat="1" ht="13.2" x14ac:dyDescent="0.25">
      <c r="C556" s="125"/>
      <c r="D556" s="126"/>
      <c r="E556" s="127"/>
      <c r="F556" s="128"/>
      <c r="G556" s="128"/>
      <c r="H556" s="128"/>
      <c r="I556" s="62" t="s">
        <v>140</v>
      </c>
      <c r="J556" s="63" t="str">
        <f t="shared" si="78"/>
        <v/>
      </c>
      <c r="K556" s="64" t="str">
        <f t="shared" si="79"/>
        <v/>
      </c>
      <c r="L556" s="65"/>
      <c r="M556" s="124"/>
      <c r="N556" s="67"/>
      <c r="O556" s="68" t="str">
        <f t="shared" si="75"/>
        <v/>
      </c>
      <c r="P556" s="69" t="str">
        <f t="shared" si="80"/>
        <v/>
      </c>
      <c r="Q556" s="69" t="str">
        <f t="shared" si="81"/>
        <v/>
      </c>
      <c r="R556" s="70" t="str">
        <f t="shared" si="82"/>
        <v/>
      </c>
      <c r="S556" s="71" t="b">
        <f t="shared" si="76"/>
        <v>0</v>
      </c>
      <c r="T556" s="72" t="b">
        <f t="shared" si="77"/>
        <v>0</v>
      </c>
      <c r="U556" s="72"/>
      <c r="V556" s="72"/>
      <c r="W556" s="72" t="b">
        <f t="shared" si="74"/>
        <v>0</v>
      </c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</row>
    <row r="557" spans="3:35" s="73" customFormat="1" ht="13.2" x14ac:dyDescent="0.25">
      <c r="C557" s="125"/>
      <c r="D557" s="126"/>
      <c r="E557" s="127"/>
      <c r="F557" s="128"/>
      <c r="G557" s="128"/>
      <c r="H557" s="128"/>
      <c r="I557" s="62" t="s">
        <v>141</v>
      </c>
      <c r="J557" s="63" t="str">
        <f t="shared" si="78"/>
        <v/>
      </c>
      <c r="K557" s="64" t="str">
        <f t="shared" si="79"/>
        <v/>
      </c>
      <c r="L557" s="65"/>
      <c r="M557" s="124"/>
      <c r="N557" s="67"/>
      <c r="O557" s="68" t="str">
        <f t="shared" si="75"/>
        <v/>
      </c>
      <c r="P557" s="69" t="str">
        <f t="shared" si="80"/>
        <v/>
      </c>
      <c r="Q557" s="69" t="str">
        <f t="shared" si="81"/>
        <v/>
      </c>
      <c r="R557" s="70" t="str">
        <f t="shared" si="82"/>
        <v/>
      </c>
      <c r="S557" s="71" t="b">
        <f t="shared" si="76"/>
        <v>0</v>
      </c>
      <c r="T557" s="72" t="b">
        <f t="shared" si="77"/>
        <v>0</v>
      </c>
      <c r="U557" s="72"/>
      <c r="V557" s="72"/>
      <c r="W557" s="72" t="b">
        <f t="shared" si="74"/>
        <v>0</v>
      </c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</row>
    <row r="558" spans="3:35" s="73" customFormat="1" ht="13.2" x14ac:dyDescent="0.25">
      <c r="C558" s="125"/>
      <c r="D558" s="126"/>
      <c r="E558" s="127"/>
      <c r="F558" s="128"/>
      <c r="G558" s="128"/>
      <c r="H558" s="128"/>
      <c r="I558" s="62" t="s">
        <v>142</v>
      </c>
      <c r="J558" s="63" t="str">
        <f t="shared" si="78"/>
        <v/>
      </c>
      <c r="K558" s="64" t="str">
        <f t="shared" si="79"/>
        <v/>
      </c>
      <c r="L558" s="65"/>
      <c r="M558" s="124"/>
      <c r="N558" s="67"/>
      <c r="O558" s="68" t="str">
        <f t="shared" si="75"/>
        <v/>
      </c>
      <c r="P558" s="69" t="str">
        <f t="shared" si="80"/>
        <v/>
      </c>
      <c r="Q558" s="69" t="str">
        <f t="shared" si="81"/>
        <v/>
      </c>
      <c r="R558" s="70" t="str">
        <f t="shared" si="82"/>
        <v/>
      </c>
      <c r="S558" s="71" t="b">
        <f t="shared" si="76"/>
        <v>0</v>
      </c>
      <c r="T558" s="72" t="b">
        <f t="shared" si="77"/>
        <v>0</v>
      </c>
      <c r="U558" s="72"/>
      <c r="V558" s="72"/>
      <c r="W558" s="72" t="b">
        <f t="shared" si="74"/>
        <v>0</v>
      </c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</row>
    <row r="559" spans="3:35" s="73" customFormat="1" ht="13.2" x14ac:dyDescent="0.25">
      <c r="C559" s="125"/>
      <c r="D559" s="126"/>
      <c r="E559" s="127"/>
      <c r="F559" s="128"/>
      <c r="G559" s="128"/>
      <c r="H559" s="128"/>
      <c r="I559" s="62" t="s">
        <v>143</v>
      </c>
      <c r="J559" s="63" t="str">
        <f t="shared" si="78"/>
        <v/>
      </c>
      <c r="K559" s="64" t="str">
        <f t="shared" si="79"/>
        <v/>
      </c>
      <c r="L559" s="65"/>
      <c r="M559" s="124"/>
      <c r="N559" s="67"/>
      <c r="O559" s="68" t="str">
        <f t="shared" si="75"/>
        <v/>
      </c>
      <c r="P559" s="69" t="str">
        <f t="shared" si="80"/>
        <v/>
      </c>
      <c r="Q559" s="69" t="str">
        <f t="shared" si="81"/>
        <v/>
      </c>
      <c r="R559" s="70" t="str">
        <f t="shared" si="82"/>
        <v/>
      </c>
      <c r="S559" s="71" t="b">
        <f t="shared" si="76"/>
        <v>0</v>
      </c>
      <c r="T559" s="72" t="b">
        <f t="shared" si="77"/>
        <v>0</v>
      </c>
      <c r="U559" s="72"/>
      <c r="V559" s="72"/>
      <c r="W559" s="72" t="b">
        <f t="shared" si="74"/>
        <v>0</v>
      </c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</row>
    <row r="560" spans="3:35" s="73" customFormat="1" ht="13.2" x14ac:dyDescent="0.25">
      <c r="C560" s="125"/>
      <c r="D560" s="126"/>
      <c r="E560" s="127"/>
      <c r="F560" s="128"/>
      <c r="G560" s="128"/>
      <c r="H560" s="128"/>
      <c r="I560" s="62" t="s">
        <v>144</v>
      </c>
      <c r="J560" s="63" t="str">
        <f t="shared" si="78"/>
        <v/>
      </c>
      <c r="K560" s="64" t="str">
        <f t="shared" si="79"/>
        <v/>
      </c>
      <c r="L560" s="65"/>
      <c r="M560" s="124"/>
      <c r="N560" s="67"/>
      <c r="O560" s="68" t="str">
        <f t="shared" si="75"/>
        <v/>
      </c>
      <c r="P560" s="69" t="str">
        <f t="shared" si="80"/>
        <v/>
      </c>
      <c r="Q560" s="69" t="str">
        <f t="shared" si="81"/>
        <v/>
      </c>
      <c r="R560" s="70" t="str">
        <f t="shared" si="82"/>
        <v/>
      </c>
      <c r="S560" s="71" t="b">
        <f t="shared" si="76"/>
        <v>0</v>
      </c>
      <c r="T560" s="72" t="b">
        <f t="shared" si="77"/>
        <v>0</v>
      </c>
      <c r="U560" s="72"/>
      <c r="V560" s="72"/>
      <c r="W560" s="72" t="b">
        <f t="shared" si="74"/>
        <v>0</v>
      </c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</row>
    <row r="561" spans="3:35" s="73" customFormat="1" ht="13.2" x14ac:dyDescent="0.25">
      <c r="C561" s="125"/>
      <c r="D561" s="126"/>
      <c r="E561" s="127"/>
      <c r="F561" s="128"/>
      <c r="G561" s="128"/>
      <c r="H561" s="128"/>
      <c r="I561" s="62" t="s">
        <v>145</v>
      </c>
      <c r="J561" s="63" t="str">
        <f t="shared" si="78"/>
        <v/>
      </c>
      <c r="K561" s="64" t="str">
        <f t="shared" si="79"/>
        <v/>
      </c>
      <c r="L561" s="65"/>
      <c r="M561" s="124"/>
      <c r="N561" s="67"/>
      <c r="O561" s="68" t="str">
        <f t="shared" si="75"/>
        <v/>
      </c>
      <c r="P561" s="69" t="str">
        <f t="shared" si="80"/>
        <v/>
      </c>
      <c r="Q561" s="69" t="str">
        <f t="shared" si="81"/>
        <v/>
      </c>
      <c r="R561" s="70" t="str">
        <f t="shared" si="82"/>
        <v/>
      </c>
      <c r="S561" s="71" t="b">
        <f t="shared" si="76"/>
        <v>0</v>
      </c>
      <c r="T561" s="72" t="b">
        <f t="shared" si="77"/>
        <v>0</v>
      </c>
      <c r="U561" s="72"/>
      <c r="V561" s="72"/>
      <c r="W561" s="72" t="b">
        <f t="shared" si="74"/>
        <v>0</v>
      </c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</row>
    <row r="562" spans="3:35" s="73" customFormat="1" ht="13.2" x14ac:dyDescent="0.25">
      <c r="C562" s="125"/>
      <c r="D562" s="126"/>
      <c r="E562" s="127"/>
      <c r="F562" s="128"/>
      <c r="G562" s="128"/>
      <c r="H562" s="128"/>
      <c r="I562" s="62" t="s">
        <v>146</v>
      </c>
      <c r="J562" s="63" t="str">
        <f t="shared" si="78"/>
        <v/>
      </c>
      <c r="K562" s="64" t="str">
        <f t="shared" si="79"/>
        <v/>
      </c>
      <c r="L562" s="65"/>
      <c r="M562" s="124"/>
      <c r="N562" s="67"/>
      <c r="O562" s="68" t="str">
        <f t="shared" si="75"/>
        <v/>
      </c>
      <c r="P562" s="69" t="str">
        <f t="shared" si="80"/>
        <v/>
      </c>
      <c r="Q562" s="69" t="str">
        <f t="shared" si="81"/>
        <v/>
      </c>
      <c r="R562" s="70" t="str">
        <f t="shared" si="82"/>
        <v/>
      </c>
      <c r="S562" s="71" t="b">
        <f t="shared" si="76"/>
        <v>0</v>
      </c>
      <c r="T562" s="72" t="b">
        <f t="shared" si="77"/>
        <v>0</v>
      </c>
      <c r="U562" s="72"/>
      <c r="V562" s="72"/>
      <c r="W562" s="72" t="b">
        <f t="shared" si="74"/>
        <v>0</v>
      </c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</row>
    <row r="563" spans="3:35" s="73" customFormat="1" ht="13.2" x14ac:dyDescent="0.25">
      <c r="C563" s="125"/>
      <c r="D563" s="126"/>
      <c r="E563" s="127"/>
      <c r="F563" s="128"/>
      <c r="G563" s="128"/>
      <c r="H563" s="128"/>
      <c r="I563" s="62" t="s">
        <v>147</v>
      </c>
      <c r="J563" s="63" t="str">
        <f t="shared" si="78"/>
        <v/>
      </c>
      <c r="K563" s="64" t="str">
        <f t="shared" si="79"/>
        <v/>
      </c>
      <c r="L563" s="65"/>
      <c r="M563" s="124"/>
      <c r="N563" s="67"/>
      <c r="O563" s="68" t="str">
        <f t="shared" si="75"/>
        <v/>
      </c>
      <c r="P563" s="69" t="str">
        <f t="shared" si="80"/>
        <v/>
      </c>
      <c r="Q563" s="69" t="str">
        <f t="shared" si="81"/>
        <v/>
      </c>
      <c r="R563" s="70" t="str">
        <f t="shared" si="82"/>
        <v/>
      </c>
      <c r="S563" s="71" t="b">
        <f t="shared" si="76"/>
        <v>0</v>
      </c>
      <c r="T563" s="72" t="b">
        <f t="shared" si="77"/>
        <v>0</v>
      </c>
      <c r="U563" s="72"/>
      <c r="V563" s="72"/>
      <c r="W563" s="72" t="b">
        <f t="shared" si="74"/>
        <v>0</v>
      </c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</row>
    <row r="564" spans="3:35" s="73" customFormat="1" ht="13.2" x14ac:dyDescent="0.25">
      <c r="C564" s="125"/>
      <c r="D564" s="126"/>
      <c r="E564" s="127"/>
      <c r="F564" s="128"/>
      <c r="G564" s="128"/>
      <c r="H564" s="128"/>
      <c r="I564" s="62" t="s">
        <v>148</v>
      </c>
      <c r="J564" s="63" t="str">
        <f t="shared" si="78"/>
        <v/>
      </c>
      <c r="K564" s="64" t="str">
        <f t="shared" si="79"/>
        <v/>
      </c>
      <c r="L564" s="65"/>
      <c r="M564" s="124"/>
      <c r="N564" s="67"/>
      <c r="O564" s="68" t="str">
        <f t="shared" si="75"/>
        <v/>
      </c>
      <c r="P564" s="69" t="str">
        <f t="shared" si="80"/>
        <v/>
      </c>
      <c r="Q564" s="69" t="str">
        <f t="shared" si="81"/>
        <v/>
      </c>
      <c r="R564" s="70" t="str">
        <f t="shared" si="82"/>
        <v/>
      </c>
      <c r="S564" s="71" t="b">
        <f t="shared" si="76"/>
        <v>0</v>
      </c>
      <c r="T564" s="72" t="b">
        <f t="shared" si="77"/>
        <v>0</v>
      </c>
      <c r="U564" s="72"/>
      <c r="V564" s="72"/>
      <c r="W564" s="72" t="b">
        <f t="shared" si="74"/>
        <v>0</v>
      </c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</row>
    <row r="565" spans="3:35" s="73" customFormat="1" ht="13.2" x14ac:dyDescent="0.25">
      <c r="C565" s="125"/>
      <c r="D565" s="126"/>
      <c r="E565" s="127"/>
      <c r="F565" s="128"/>
      <c r="G565" s="128"/>
      <c r="H565" s="128"/>
      <c r="I565" s="62" t="s">
        <v>149</v>
      </c>
      <c r="J565" s="63" t="str">
        <f t="shared" si="78"/>
        <v/>
      </c>
      <c r="K565" s="64" t="str">
        <f t="shared" si="79"/>
        <v/>
      </c>
      <c r="L565" s="65"/>
      <c r="M565" s="124"/>
      <c r="N565" s="67"/>
      <c r="O565" s="68" t="str">
        <f t="shared" si="75"/>
        <v/>
      </c>
      <c r="P565" s="69" t="str">
        <f t="shared" si="80"/>
        <v/>
      </c>
      <c r="Q565" s="69" t="str">
        <f t="shared" si="81"/>
        <v/>
      </c>
      <c r="R565" s="70" t="str">
        <f t="shared" si="82"/>
        <v/>
      </c>
      <c r="S565" s="71" t="b">
        <f t="shared" si="76"/>
        <v>0</v>
      </c>
      <c r="T565" s="72" t="b">
        <f t="shared" si="77"/>
        <v>0</v>
      </c>
      <c r="U565" s="72"/>
      <c r="V565" s="72"/>
      <c r="W565" s="72" t="b">
        <f t="shared" si="74"/>
        <v>0</v>
      </c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</row>
    <row r="566" spans="3:35" s="73" customFormat="1" ht="13.2" x14ac:dyDescent="0.25">
      <c r="C566" s="125"/>
      <c r="D566" s="126"/>
      <c r="E566" s="127"/>
      <c r="F566" s="128"/>
      <c r="G566" s="128"/>
      <c r="H566" s="128"/>
      <c r="I566" s="62" t="s">
        <v>150</v>
      </c>
      <c r="J566" s="63" t="str">
        <f t="shared" si="78"/>
        <v/>
      </c>
      <c r="K566" s="64" t="str">
        <f t="shared" si="79"/>
        <v/>
      </c>
      <c r="L566" s="65"/>
      <c r="M566" s="124"/>
      <c r="N566" s="67"/>
      <c r="O566" s="68" t="str">
        <f t="shared" si="75"/>
        <v/>
      </c>
      <c r="P566" s="69" t="str">
        <f t="shared" si="80"/>
        <v/>
      </c>
      <c r="Q566" s="69" t="str">
        <f t="shared" si="81"/>
        <v/>
      </c>
      <c r="R566" s="70" t="str">
        <f t="shared" si="82"/>
        <v/>
      </c>
      <c r="S566" s="71" t="b">
        <f t="shared" si="76"/>
        <v>0</v>
      </c>
      <c r="T566" s="72" t="b">
        <f t="shared" si="77"/>
        <v>0</v>
      </c>
      <c r="U566" s="72"/>
      <c r="V566" s="72"/>
      <c r="W566" s="72" t="b">
        <f t="shared" si="74"/>
        <v>0</v>
      </c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</row>
    <row r="567" spans="3:35" s="73" customFormat="1" ht="13.2" x14ac:dyDescent="0.25">
      <c r="C567" s="125"/>
      <c r="D567" s="126"/>
      <c r="E567" s="127"/>
      <c r="F567" s="128"/>
      <c r="G567" s="128"/>
      <c r="H567" s="128"/>
      <c r="I567" s="62" t="s">
        <v>151</v>
      </c>
      <c r="J567" s="63" t="str">
        <f t="shared" si="78"/>
        <v/>
      </c>
      <c r="K567" s="64" t="str">
        <f t="shared" si="79"/>
        <v/>
      </c>
      <c r="L567" s="65"/>
      <c r="M567" s="124"/>
      <c r="N567" s="67"/>
      <c r="O567" s="68" t="str">
        <f t="shared" si="75"/>
        <v/>
      </c>
      <c r="P567" s="69" t="str">
        <f t="shared" si="80"/>
        <v/>
      </c>
      <c r="Q567" s="69" t="str">
        <f t="shared" si="81"/>
        <v/>
      </c>
      <c r="R567" s="70" t="str">
        <f t="shared" si="82"/>
        <v/>
      </c>
      <c r="S567" s="71" t="b">
        <f t="shared" si="76"/>
        <v>0</v>
      </c>
      <c r="T567" s="72" t="b">
        <f t="shared" si="77"/>
        <v>0</v>
      </c>
      <c r="U567" s="72"/>
      <c r="V567" s="72"/>
      <c r="W567" s="72" t="b">
        <f t="shared" ref="W567:W630" si="83">T567</f>
        <v>0</v>
      </c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</row>
    <row r="568" spans="3:35" s="73" customFormat="1" ht="13.2" x14ac:dyDescent="0.25">
      <c r="C568" s="125"/>
      <c r="D568" s="126"/>
      <c r="E568" s="127"/>
      <c r="F568" s="128"/>
      <c r="G568" s="128"/>
      <c r="H568" s="128"/>
      <c r="I568" s="62" t="s">
        <v>152</v>
      </c>
      <c r="J568" s="63" t="str">
        <f t="shared" si="78"/>
        <v/>
      </c>
      <c r="K568" s="64" t="str">
        <f t="shared" si="79"/>
        <v/>
      </c>
      <c r="L568" s="65"/>
      <c r="M568" s="124"/>
      <c r="N568" s="67"/>
      <c r="O568" s="68" t="str">
        <f t="shared" si="75"/>
        <v/>
      </c>
      <c r="P568" s="69" t="str">
        <f t="shared" si="80"/>
        <v/>
      </c>
      <c r="Q568" s="69" t="str">
        <f t="shared" si="81"/>
        <v/>
      </c>
      <c r="R568" s="70" t="str">
        <f t="shared" si="82"/>
        <v/>
      </c>
      <c r="S568" s="71" t="b">
        <f t="shared" si="76"/>
        <v>0</v>
      </c>
      <c r="T568" s="72" t="b">
        <f t="shared" si="77"/>
        <v>0</v>
      </c>
      <c r="U568" s="72"/>
      <c r="V568" s="72"/>
      <c r="W568" s="72" t="b">
        <f t="shared" si="83"/>
        <v>0</v>
      </c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</row>
    <row r="569" spans="3:35" s="73" customFormat="1" ht="13.2" x14ac:dyDescent="0.25">
      <c r="C569" s="125"/>
      <c r="D569" s="126"/>
      <c r="E569" s="127"/>
      <c r="F569" s="128"/>
      <c r="G569" s="128"/>
      <c r="H569" s="128"/>
      <c r="I569" s="62" t="s">
        <v>153</v>
      </c>
      <c r="J569" s="63" t="str">
        <f t="shared" si="78"/>
        <v/>
      </c>
      <c r="K569" s="64" t="str">
        <f t="shared" si="79"/>
        <v/>
      </c>
      <c r="L569" s="65"/>
      <c r="M569" s="124"/>
      <c r="N569" s="67"/>
      <c r="O569" s="68" t="str">
        <f t="shared" si="75"/>
        <v/>
      </c>
      <c r="P569" s="69" t="str">
        <f t="shared" si="80"/>
        <v/>
      </c>
      <c r="Q569" s="69" t="str">
        <f t="shared" si="81"/>
        <v/>
      </c>
      <c r="R569" s="70" t="str">
        <f t="shared" si="82"/>
        <v/>
      </c>
      <c r="S569" s="71" t="b">
        <f t="shared" si="76"/>
        <v>0</v>
      </c>
      <c r="T569" s="72" t="b">
        <f t="shared" si="77"/>
        <v>0</v>
      </c>
      <c r="U569" s="72"/>
      <c r="V569" s="72"/>
      <c r="W569" s="72" t="b">
        <f t="shared" si="83"/>
        <v>0</v>
      </c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</row>
    <row r="570" spans="3:35" s="73" customFormat="1" ht="13.2" x14ac:dyDescent="0.25">
      <c r="C570" s="125"/>
      <c r="D570" s="126"/>
      <c r="E570" s="127"/>
      <c r="F570" s="128"/>
      <c r="G570" s="128"/>
      <c r="H570" s="128"/>
      <c r="I570" s="62" t="s">
        <v>154</v>
      </c>
      <c r="J570" s="63" t="str">
        <f t="shared" si="78"/>
        <v/>
      </c>
      <c r="K570" s="64" t="str">
        <f t="shared" si="79"/>
        <v/>
      </c>
      <c r="L570" s="65"/>
      <c r="M570" s="124"/>
      <c r="N570" s="67"/>
      <c r="O570" s="68" t="str">
        <f t="shared" si="75"/>
        <v/>
      </c>
      <c r="P570" s="69" t="str">
        <f t="shared" si="80"/>
        <v/>
      </c>
      <c r="Q570" s="69" t="str">
        <f t="shared" si="81"/>
        <v/>
      </c>
      <c r="R570" s="70" t="str">
        <f t="shared" si="82"/>
        <v/>
      </c>
      <c r="S570" s="71" t="b">
        <f t="shared" si="76"/>
        <v>0</v>
      </c>
      <c r="T570" s="72" t="b">
        <f t="shared" si="77"/>
        <v>0</v>
      </c>
      <c r="U570" s="72"/>
      <c r="V570" s="72"/>
      <c r="W570" s="72" t="b">
        <f t="shared" si="83"/>
        <v>0</v>
      </c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</row>
    <row r="571" spans="3:35" s="73" customFormat="1" ht="13.2" x14ac:dyDescent="0.25">
      <c r="C571" s="125"/>
      <c r="D571" s="126"/>
      <c r="E571" s="127"/>
      <c r="F571" s="128"/>
      <c r="G571" s="128"/>
      <c r="H571" s="128"/>
      <c r="I571" s="62" t="s">
        <v>155</v>
      </c>
      <c r="J571" s="63" t="str">
        <f t="shared" si="78"/>
        <v/>
      </c>
      <c r="K571" s="64" t="str">
        <f t="shared" si="79"/>
        <v/>
      </c>
      <c r="L571" s="65"/>
      <c r="M571" s="124"/>
      <c r="N571" s="67"/>
      <c r="O571" s="68" t="str">
        <f t="shared" si="75"/>
        <v/>
      </c>
      <c r="P571" s="69" t="str">
        <f t="shared" si="80"/>
        <v/>
      </c>
      <c r="Q571" s="69" t="str">
        <f t="shared" si="81"/>
        <v/>
      </c>
      <c r="R571" s="70" t="str">
        <f t="shared" si="82"/>
        <v/>
      </c>
      <c r="S571" s="71" t="b">
        <f t="shared" si="76"/>
        <v>0</v>
      </c>
      <c r="T571" s="72" t="b">
        <f t="shared" si="77"/>
        <v>0</v>
      </c>
      <c r="U571" s="72"/>
      <c r="V571" s="72"/>
      <c r="W571" s="72" t="b">
        <f t="shared" si="83"/>
        <v>0</v>
      </c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</row>
    <row r="572" spans="3:35" s="73" customFormat="1" ht="13.2" x14ac:dyDescent="0.25">
      <c r="C572" s="125"/>
      <c r="D572" s="126"/>
      <c r="E572" s="127"/>
      <c r="F572" s="128"/>
      <c r="G572" s="128"/>
      <c r="H572" s="128"/>
      <c r="I572" s="62" t="s">
        <v>156</v>
      </c>
      <c r="J572" s="63" t="str">
        <f t="shared" si="78"/>
        <v/>
      </c>
      <c r="K572" s="64" t="str">
        <f t="shared" si="79"/>
        <v/>
      </c>
      <c r="L572" s="65"/>
      <c r="M572" s="124"/>
      <c r="N572" s="67"/>
      <c r="O572" s="68" t="str">
        <f t="shared" si="75"/>
        <v/>
      </c>
      <c r="P572" s="69" t="str">
        <f t="shared" si="80"/>
        <v/>
      </c>
      <c r="Q572" s="69" t="str">
        <f t="shared" si="81"/>
        <v/>
      </c>
      <c r="R572" s="70" t="str">
        <f t="shared" si="82"/>
        <v/>
      </c>
      <c r="S572" s="71" t="b">
        <f t="shared" si="76"/>
        <v>0</v>
      </c>
      <c r="T572" s="72" t="b">
        <f t="shared" si="77"/>
        <v>0</v>
      </c>
      <c r="U572" s="72"/>
      <c r="V572" s="72"/>
      <c r="W572" s="72" t="b">
        <f t="shared" si="83"/>
        <v>0</v>
      </c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</row>
    <row r="573" spans="3:35" s="73" customFormat="1" ht="13.2" x14ac:dyDescent="0.25">
      <c r="C573" s="125"/>
      <c r="D573" s="126"/>
      <c r="E573" s="127"/>
      <c r="F573" s="128"/>
      <c r="G573" s="128"/>
      <c r="H573" s="128"/>
      <c r="I573" s="62" t="s">
        <v>157</v>
      </c>
      <c r="J573" s="63" t="str">
        <f t="shared" si="78"/>
        <v/>
      </c>
      <c r="K573" s="64" t="str">
        <f t="shared" si="79"/>
        <v/>
      </c>
      <c r="L573" s="65"/>
      <c r="M573" s="124"/>
      <c r="N573" s="67"/>
      <c r="O573" s="68" t="str">
        <f t="shared" si="75"/>
        <v/>
      </c>
      <c r="P573" s="69" t="str">
        <f t="shared" si="80"/>
        <v/>
      </c>
      <c r="Q573" s="69" t="str">
        <f t="shared" si="81"/>
        <v/>
      </c>
      <c r="R573" s="70" t="str">
        <f t="shared" si="82"/>
        <v/>
      </c>
      <c r="S573" s="71" t="b">
        <f t="shared" si="76"/>
        <v>0</v>
      </c>
      <c r="T573" s="72" t="b">
        <f t="shared" si="77"/>
        <v>0</v>
      </c>
      <c r="U573" s="72"/>
      <c r="V573" s="72"/>
      <c r="W573" s="72" t="b">
        <f t="shared" si="83"/>
        <v>0</v>
      </c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</row>
    <row r="574" spans="3:35" s="73" customFormat="1" ht="13.2" x14ac:dyDescent="0.25">
      <c r="C574" s="125"/>
      <c r="D574" s="126"/>
      <c r="E574" s="127"/>
      <c r="F574" s="128"/>
      <c r="G574" s="128"/>
      <c r="H574" s="128"/>
      <c r="I574" s="62" t="s">
        <v>158</v>
      </c>
      <c r="J574" s="63" t="str">
        <f t="shared" si="78"/>
        <v/>
      </c>
      <c r="K574" s="64" t="str">
        <f t="shared" si="79"/>
        <v/>
      </c>
      <c r="L574" s="65"/>
      <c r="M574" s="124"/>
      <c r="N574" s="67"/>
      <c r="O574" s="68" t="str">
        <f t="shared" si="75"/>
        <v/>
      </c>
      <c r="P574" s="69" t="str">
        <f t="shared" si="80"/>
        <v/>
      </c>
      <c r="Q574" s="69" t="str">
        <f t="shared" si="81"/>
        <v/>
      </c>
      <c r="R574" s="70" t="str">
        <f t="shared" si="82"/>
        <v/>
      </c>
      <c r="S574" s="71" t="b">
        <f t="shared" si="76"/>
        <v>0</v>
      </c>
      <c r="T574" s="72" t="b">
        <f t="shared" si="77"/>
        <v>0</v>
      </c>
      <c r="U574" s="72"/>
      <c r="V574" s="72"/>
      <c r="W574" s="72" t="b">
        <f t="shared" si="83"/>
        <v>0</v>
      </c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</row>
    <row r="575" spans="3:35" s="73" customFormat="1" ht="13.2" x14ac:dyDescent="0.25">
      <c r="C575" s="125"/>
      <c r="D575" s="126"/>
      <c r="E575" s="127"/>
      <c r="F575" s="128"/>
      <c r="G575" s="128"/>
      <c r="H575" s="128"/>
      <c r="I575" s="62" t="s">
        <v>159</v>
      </c>
      <c r="J575" s="63" t="str">
        <f t="shared" si="78"/>
        <v/>
      </c>
      <c r="K575" s="64" t="str">
        <f t="shared" si="79"/>
        <v/>
      </c>
      <c r="L575" s="65"/>
      <c r="M575" s="124"/>
      <c r="N575" s="67"/>
      <c r="O575" s="68" t="str">
        <f t="shared" si="75"/>
        <v/>
      </c>
      <c r="P575" s="69" t="str">
        <f t="shared" si="80"/>
        <v/>
      </c>
      <c r="Q575" s="69" t="str">
        <f t="shared" si="81"/>
        <v/>
      </c>
      <c r="R575" s="70" t="str">
        <f t="shared" si="82"/>
        <v/>
      </c>
      <c r="S575" s="71" t="b">
        <f t="shared" si="76"/>
        <v>0</v>
      </c>
      <c r="T575" s="72" t="b">
        <f t="shared" si="77"/>
        <v>0</v>
      </c>
      <c r="U575" s="72"/>
      <c r="V575" s="72"/>
      <c r="W575" s="72" t="b">
        <f t="shared" si="83"/>
        <v>0</v>
      </c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</row>
    <row r="576" spans="3:35" s="73" customFormat="1" ht="13.2" x14ac:dyDescent="0.25">
      <c r="C576" s="125"/>
      <c r="D576" s="126"/>
      <c r="E576" s="127"/>
      <c r="F576" s="128"/>
      <c r="G576" s="128"/>
      <c r="H576" s="128"/>
      <c r="I576" s="62" t="s">
        <v>160</v>
      </c>
      <c r="J576" s="63" t="str">
        <f t="shared" si="78"/>
        <v/>
      </c>
      <c r="K576" s="64" t="str">
        <f t="shared" si="79"/>
        <v/>
      </c>
      <c r="L576" s="65"/>
      <c r="M576" s="124"/>
      <c r="N576" s="67"/>
      <c r="O576" s="68" t="str">
        <f t="shared" si="75"/>
        <v/>
      </c>
      <c r="P576" s="69" t="str">
        <f t="shared" si="80"/>
        <v/>
      </c>
      <c r="Q576" s="69" t="str">
        <f t="shared" si="81"/>
        <v/>
      </c>
      <c r="R576" s="70" t="str">
        <f t="shared" si="82"/>
        <v/>
      </c>
      <c r="S576" s="71" t="b">
        <f t="shared" si="76"/>
        <v>0</v>
      </c>
      <c r="T576" s="72" t="b">
        <f t="shared" si="77"/>
        <v>0</v>
      </c>
      <c r="U576" s="72"/>
      <c r="V576" s="72"/>
      <c r="W576" s="72" t="b">
        <f t="shared" si="83"/>
        <v>0</v>
      </c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</row>
    <row r="577" spans="3:35" s="73" customFormat="1" ht="13.2" x14ac:dyDescent="0.25">
      <c r="C577" s="125"/>
      <c r="D577" s="126"/>
      <c r="E577" s="127"/>
      <c r="F577" s="128"/>
      <c r="G577" s="128"/>
      <c r="H577" s="128"/>
      <c r="I577" s="62" t="s">
        <v>161</v>
      </c>
      <c r="J577" s="63" t="str">
        <f t="shared" si="78"/>
        <v/>
      </c>
      <c r="K577" s="64" t="str">
        <f t="shared" si="79"/>
        <v/>
      </c>
      <c r="L577" s="65"/>
      <c r="M577" s="124"/>
      <c r="N577" s="67"/>
      <c r="O577" s="68" t="str">
        <f t="shared" si="75"/>
        <v/>
      </c>
      <c r="P577" s="69" t="str">
        <f t="shared" si="80"/>
        <v/>
      </c>
      <c r="Q577" s="69" t="str">
        <f t="shared" si="81"/>
        <v/>
      </c>
      <c r="R577" s="70" t="str">
        <f t="shared" si="82"/>
        <v/>
      </c>
      <c r="S577" s="71" t="b">
        <f t="shared" si="76"/>
        <v>0</v>
      </c>
      <c r="T577" s="72" t="b">
        <f t="shared" si="77"/>
        <v>0</v>
      </c>
      <c r="U577" s="72"/>
      <c r="V577" s="72"/>
      <c r="W577" s="72" t="b">
        <f t="shared" si="83"/>
        <v>0</v>
      </c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</row>
    <row r="578" spans="3:35" s="73" customFormat="1" ht="13.2" x14ac:dyDescent="0.25">
      <c r="C578" s="125"/>
      <c r="D578" s="126"/>
      <c r="E578" s="127"/>
      <c r="F578" s="128"/>
      <c r="G578" s="128"/>
      <c r="H578" s="128"/>
      <c r="I578" s="62" t="s">
        <v>162</v>
      </c>
      <c r="J578" s="63" t="str">
        <f t="shared" si="78"/>
        <v/>
      </c>
      <c r="K578" s="64" t="str">
        <f t="shared" si="79"/>
        <v/>
      </c>
      <c r="L578" s="65"/>
      <c r="M578" s="124"/>
      <c r="N578" s="67"/>
      <c r="O578" s="68" t="str">
        <f t="shared" si="75"/>
        <v/>
      </c>
      <c r="P578" s="69" t="str">
        <f t="shared" si="80"/>
        <v/>
      </c>
      <c r="Q578" s="69" t="str">
        <f t="shared" si="81"/>
        <v/>
      </c>
      <c r="R578" s="70" t="str">
        <f t="shared" si="82"/>
        <v/>
      </c>
      <c r="S578" s="71" t="b">
        <f t="shared" si="76"/>
        <v>0</v>
      </c>
      <c r="T578" s="72" t="b">
        <f t="shared" si="77"/>
        <v>0</v>
      </c>
      <c r="U578" s="72"/>
      <c r="V578" s="72"/>
      <c r="W578" s="72" t="b">
        <f t="shared" si="83"/>
        <v>0</v>
      </c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</row>
    <row r="579" spans="3:35" s="73" customFormat="1" ht="13.2" x14ac:dyDescent="0.25">
      <c r="C579" s="125"/>
      <c r="D579" s="126"/>
      <c r="E579" s="127"/>
      <c r="F579" s="128"/>
      <c r="G579" s="128"/>
      <c r="H579" s="128"/>
      <c r="I579" s="62" t="s">
        <v>163</v>
      </c>
      <c r="J579" s="63" t="str">
        <f t="shared" si="78"/>
        <v/>
      </c>
      <c r="K579" s="64" t="str">
        <f t="shared" si="79"/>
        <v/>
      </c>
      <c r="L579" s="65"/>
      <c r="M579" s="124"/>
      <c r="N579" s="67"/>
      <c r="O579" s="68" t="str">
        <f t="shared" si="75"/>
        <v/>
      </c>
      <c r="P579" s="69" t="str">
        <f t="shared" si="80"/>
        <v/>
      </c>
      <c r="Q579" s="69" t="str">
        <f t="shared" si="81"/>
        <v/>
      </c>
      <c r="R579" s="70" t="str">
        <f t="shared" si="82"/>
        <v/>
      </c>
      <c r="S579" s="71" t="b">
        <f t="shared" si="76"/>
        <v>0</v>
      </c>
      <c r="T579" s="72" t="b">
        <f t="shared" si="77"/>
        <v>0</v>
      </c>
      <c r="U579" s="72"/>
      <c r="V579" s="72"/>
      <c r="W579" s="72" t="b">
        <f t="shared" si="83"/>
        <v>0</v>
      </c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</row>
    <row r="580" spans="3:35" s="73" customFormat="1" ht="13.2" x14ac:dyDescent="0.25">
      <c r="C580" s="125"/>
      <c r="D580" s="126"/>
      <c r="E580" s="127"/>
      <c r="F580" s="128"/>
      <c r="G580" s="128"/>
      <c r="H580" s="128"/>
      <c r="I580" s="62" t="s">
        <v>164</v>
      </c>
      <c r="J580" s="63" t="str">
        <f t="shared" si="78"/>
        <v/>
      </c>
      <c r="K580" s="64" t="str">
        <f t="shared" si="79"/>
        <v/>
      </c>
      <c r="L580" s="65"/>
      <c r="M580" s="124"/>
      <c r="N580" s="67"/>
      <c r="O580" s="68" t="str">
        <f t="shared" si="75"/>
        <v/>
      </c>
      <c r="P580" s="69" t="str">
        <f t="shared" si="80"/>
        <v/>
      </c>
      <c r="Q580" s="69" t="str">
        <f t="shared" si="81"/>
        <v/>
      </c>
      <c r="R580" s="70" t="str">
        <f t="shared" si="82"/>
        <v/>
      </c>
      <c r="S580" s="71" t="b">
        <f t="shared" si="76"/>
        <v>0</v>
      </c>
      <c r="T580" s="72" t="b">
        <f t="shared" si="77"/>
        <v>0</v>
      </c>
      <c r="U580" s="72"/>
      <c r="V580" s="72"/>
      <c r="W580" s="72" t="b">
        <f t="shared" si="83"/>
        <v>0</v>
      </c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</row>
    <row r="581" spans="3:35" s="73" customFormat="1" ht="13.2" x14ac:dyDescent="0.25">
      <c r="C581" s="125"/>
      <c r="D581" s="126"/>
      <c r="E581" s="127"/>
      <c r="F581" s="128"/>
      <c r="G581" s="128"/>
      <c r="H581" s="128"/>
      <c r="I581" s="62" t="s">
        <v>165</v>
      </c>
      <c r="J581" s="63" t="str">
        <f t="shared" si="78"/>
        <v/>
      </c>
      <c r="K581" s="64" t="str">
        <f t="shared" si="79"/>
        <v/>
      </c>
      <c r="L581" s="65"/>
      <c r="M581" s="124"/>
      <c r="N581" s="67"/>
      <c r="O581" s="68" t="str">
        <f t="shared" si="75"/>
        <v/>
      </c>
      <c r="P581" s="69" t="str">
        <f t="shared" si="80"/>
        <v/>
      </c>
      <c r="Q581" s="69" t="str">
        <f t="shared" si="81"/>
        <v/>
      </c>
      <c r="R581" s="70" t="str">
        <f t="shared" si="82"/>
        <v/>
      </c>
      <c r="S581" s="71" t="b">
        <f t="shared" si="76"/>
        <v>0</v>
      </c>
      <c r="T581" s="72" t="b">
        <f t="shared" si="77"/>
        <v>0</v>
      </c>
      <c r="U581" s="72"/>
      <c r="V581" s="72"/>
      <c r="W581" s="72" t="b">
        <f t="shared" si="83"/>
        <v>0</v>
      </c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</row>
    <row r="582" spans="3:35" s="73" customFormat="1" ht="13.2" x14ac:dyDescent="0.25">
      <c r="C582" s="125"/>
      <c r="D582" s="126"/>
      <c r="E582" s="127"/>
      <c r="F582" s="128"/>
      <c r="G582" s="128"/>
      <c r="H582" s="128"/>
      <c r="I582" s="62" t="s">
        <v>166</v>
      </c>
      <c r="J582" s="63" t="str">
        <f t="shared" si="78"/>
        <v/>
      </c>
      <c r="K582" s="64" t="str">
        <f t="shared" si="79"/>
        <v/>
      </c>
      <c r="L582" s="65"/>
      <c r="M582" s="124"/>
      <c r="N582" s="67"/>
      <c r="O582" s="68" t="str">
        <f t="shared" ref="O582:O645" si="84">IF(N582="","",IF(N582="Ganada",((L582*M582)-L582),IF(N582="Perdida",L582*-1,IF(N582="Cerrada",M582/K582-L582,0))))</f>
        <v/>
      </c>
      <c r="P582" s="69" t="str">
        <f t="shared" si="80"/>
        <v/>
      </c>
      <c r="Q582" s="69" t="str">
        <f t="shared" si="81"/>
        <v/>
      </c>
      <c r="R582" s="70" t="str">
        <f t="shared" si="82"/>
        <v/>
      </c>
      <c r="S582" s="71" t="b">
        <f t="shared" ref="S582:S645" si="85">IF(AND(I582="1 Entrada",N582="Ganada"),L582,IF(AND(I582="1º Gol",N582="Ganada"),L582,IF(AND(I582="BTS",N582="Ganada"),L582,IF(AND(I582="Over 2.5",N582="Ganada"),L582,IF(AND(I582="1 Entrada",N582="Perdida"),O582,IF(AND(I582="1º Gol",N582="Perdida"),O582,IF(AND(I582="BTS",N582="Perdida"),O582,IF(AND(I582="Over 2.5",N582="Perdida"),O582,IF(AND(I582="2 Entradas",N582="Ganada"),L582,IF(AND(I582="2º Gol",N582="Ganada"),L582,IF(AND(I582="2 Entradas",N582="Perdida"),O582,IF(AND(I582="2º Gol",N582="Perdida"),O582,IF(AND(I582="Protegida",N582="Ganada"),L582,IF(AND(I582="Protegida",N582="Perdida"),O582,IF(AND(N582="Cerrada"),O582)))))))))))))))</f>
        <v>0</v>
      </c>
      <c r="T582" s="72" t="b">
        <f t="shared" ref="T582:T645" si="86">IF(AND(I583="Protegida",N583="Ganada",N582="Perdida"),P582,IF(AND(I582="Protegida",N582="Ganada"),S582+O581,S582))</f>
        <v>0</v>
      </c>
      <c r="U582" s="72"/>
      <c r="V582" s="72"/>
      <c r="W582" s="72" t="b">
        <f t="shared" si="83"/>
        <v>0</v>
      </c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</row>
    <row r="583" spans="3:35" s="73" customFormat="1" ht="13.2" x14ac:dyDescent="0.25">
      <c r="C583" s="125"/>
      <c r="D583" s="126"/>
      <c r="E583" s="127"/>
      <c r="F583" s="128"/>
      <c r="G583" s="128"/>
      <c r="H583" s="128"/>
      <c r="I583" s="62" t="s">
        <v>167</v>
      </c>
      <c r="J583" s="63" t="str">
        <f t="shared" ref="J583:J646" si="87">IF(N583="Ganada",J582+(K583*M583-K583),IF(N583="Perdida",J582-K583,IF(N583="No entrada",J582,IF(N583="Cerrada",K583*O583+J582,""))))</f>
        <v/>
      </c>
      <c r="K583" s="64" t="str">
        <f t="shared" ref="K583:K646" si="88">IF(L583="","",L583*$L$3*J582)</f>
        <v/>
      </c>
      <c r="L583" s="65"/>
      <c r="M583" s="124"/>
      <c r="N583" s="67"/>
      <c r="O583" s="68" t="str">
        <f t="shared" si="84"/>
        <v/>
      </c>
      <c r="P583" s="69" t="str">
        <f t="shared" ref="P583:P646" si="89">IF(N583="","",IF(N583="Ganada","1",IF(N583="Perdida","0",IF(N583="No entrada","0",IF(N583="Cerrada","0")))))</f>
        <v/>
      </c>
      <c r="Q583" s="69" t="str">
        <f t="shared" ref="Q583:Q646" si="90">IF(N583="","",IF(N583="Ganada","0",IF(N583="Perdida","1",IF(N583="No entrada","0",IF(N583="Cerrada","0")))))</f>
        <v/>
      </c>
      <c r="R583" s="70" t="str">
        <f t="shared" ref="R583:R646" si="91">IF(N583="","",IF(N583="Ganada","0",IF(N583="Perdida","0",IF(N583="No entrada","0",IF(N583="Cerrada","1")))))</f>
        <v/>
      </c>
      <c r="S583" s="71" t="b">
        <f t="shared" si="85"/>
        <v>0</v>
      </c>
      <c r="T583" s="72" t="b">
        <f t="shared" si="86"/>
        <v>0</v>
      </c>
      <c r="U583" s="72"/>
      <c r="V583" s="72"/>
      <c r="W583" s="72" t="b">
        <f t="shared" si="83"/>
        <v>0</v>
      </c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</row>
    <row r="584" spans="3:35" s="73" customFormat="1" ht="13.2" x14ac:dyDescent="0.25">
      <c r="C584" s="125"/>
      <c r="D584" s="126"/>
      <c r="E584" s="127"/>
      <c r="F584" s="128"/>
      <c r="G584" s="128"/>
      <c r="H584" s="128"/>
      <c r="I584" s="62" t="s">
        <v>168</v>
      </c>
      <c r="J584" s="63" t="str">
        <f t="shared" si="87"/>
        <v/>
      </c>
      <c r="K584" s="64" t="str">
        <f t="shared" si="88"/>
        <v/>
      </c>
      <c r="L584" s="65"/>
      <c r="M584" s="124"/>
      <c r="N584" s="67"/>
      <c r="O584" s="68" t="str">
        <f t="shared" si="84"/>
        <v/>
      </c>
      <c r="P584" s="69" t="str">
        <f t="shared" si="89"/>
        <v/>
      </c>
      <c r="Q584" s="69" t="str">
        <f t="shared" si="90"/>
        <v/>
      </c>
      <c r="R584" s="70" t="str">
        <f t="shared" si="91"/>
        <v/>
      </c>
      <c r="S584" s="71" t="b">
        <f t="shared" si="85"/>
        <v>0</v>
      </c>
      <c r="T584" s="72" t="b">
        <f t="shared" si="86"/>
        <v>0</v>
      </c>
      <c r="U584" s="72"/>
      <c r="V584" s="72"/>
      <c r="W584" s="72" t="b">
        <f t="shared" si="83"/>
        <v>0</v>
      </c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</row>
    <row r="585" spans="3:35" s="73" customFormat="1" ht="13.2" x14ac:dyDescent="0.25">
      <c r="C585" s="125"/>
      <c r="D585" s="126"/>
      <c r="E585" s="127"/>
      <c r="F585" s="128"/>
      <c r="G585" s="128"/>
      <c r="H585" s="128"/>
      <c r="I585" s="62" t="s">
        <v>169</v>
      </c>
      <c r="J585" s="63" t="str">
        <f t="shared" si="87"/>
        <v/>
      </c>
      <c r="K585" s="64" t="str">
        <f t="shared" si="88"/>
        <v/>
      </c>
      <c r="L585" s="65"/>
      <c r="M585" s="124"/>
      <c r="N585" s="67"/>
      <c r="O585" s="68" t="str">
        <f t="shared" si="84"/>
        <v/>
      </c>
      <c r="P585" s="69" t="str">
        <f t="shared" si="89"/>
        <v/>
      </c>
      <c r="Q585" s="69" t="str">
        <f t="shared" si="90"/>
        <v/>
      </c>
      <c r="R585" s="70" t="str">
        <f t="shared" si="91"/>
        <v/>
      </c>
      <c r="S585" s="71" t="b">
        <f t="shared" si="85"/>
        <v>0</v>
      </c>
      <c r="T585" s="72" t="b">
        <f t="shared" si="86"/>
        <v>0</v>
      </c>
      <c r="U585" s="72"/>
      <c r="V585" s="72"/>
      <c r="W585" s="72" t="b">
        <f t="shared" si="83"/>
        <v>0</v>
      </c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</row>
    <row r="586" spans="3:35" s="73" customFormat="1" ht="13.2" x14ac:dyDescent="0.25">
      <c r="C586" s="125"/>
      <c r="D586" s="126"/>
      <c r="E586" s="127"/>
      <c r="F586" s="128"/>
      <c r="G586" s="128"/>
      <c r="H586" s="128"/>
      <c r="I586" s="62" t="s">
        <v>170</v>
      </c>
      <c r="J586" s="63" t="str">
        <f t="shared" si="87"/>
        <v/>
      </c>
      <c r="K586" s="64" t="str">
        <f t="shared" si="88"/>
        <v/>
      </c>
      <c r="L586" s="65"/>
      <c r="M586" s="124"/>
      <c r="N586" s="67"/>
      <c r="O586" s="68" t="str">
        <f t="shared" si="84"/>
        <v/>
      </c>
      <c r="P586" s="69" t="str">
        <f t="shared" si="89"/>
        <v/>
      </c>
      <c r="Q586" s="69" t="str">
        <f t="shared" si="90"/>
        <v/>
      </c>
      <c r="R586" s="70" t="str">
        <f t="shared" si="91"/>
        <v/>
      </c>
      <c r="S586" s="71" t="b">
        <f t="shared" si="85"/>
        <v>0</v>
      </c>
      <c r="T586" s="72" t="b">
        <f t="shared" si="86"/>
        <v>0</v>
      </c>
      <c r="U586" s="72"/>
      <c r="V586" s="72"/>
      <c r="W586" s="72" t="b">
        <f t="shared" si="83"/>
        <v>0</v>
      </c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</row>
    <row r="587" spans="3:35" s="73" customFormat="1" ht="13.2" x14ac:dyDescent="0.25">
      <c r="C587" s="125"/>
      <c r="D587" s="126"/>
      <c r="E587" s="127"/>
      <c r="F587" s="128"/>
      <c r="G587" s="128"/>
      <c r="H587" s="128"/>
      <c r="I587" s="62" t="s">
        <v>171</v>
      </c>
      <c r="J587" s="63" t="str">
        <f t="shared" si="87"/>
        <v/>
      </c>
      <c r="K587" s="64" t="str">
        <f t="shared" si="88"/>
        <v/>
      </c>
      <c r="L587" s="65"/>
      <c r="M587" s="124"/>
      <c r="N587" s="67"/>
      <c r="O587" s="68" t="str">
        <f t="shared" si="84"/>
        <v/>
      </c>
      <c r="P587" s="69" t="str">
        <f t="shared" si="89"/>
        <v/>
      </c>
      <c r="Q587" s="69" t="str">
        <f t="shared" si="90"/>
        <v/>
      </c>
      <c r="R587" s="70" t="str">
        <f t="shared" si="91"/>
        <v/>
      </c>
      <c r="S587" s="71" t="b">
        <f t="shared" si="85"/>
        <v>0</v>
      </c>
      <c r="T587" s="72" t="b">
        <f t="shared" si="86"/>
        <v>0</v>
      </c>
      <c r="U587" s="72"/>
      <c r="V587" s="72"/>
      <c r="W587" s="72" t="b">
        <f t="shared" si="83"/>
        <v>0</v>
      </c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</row>
    <row r="588" spans="3:35" s="73" customFormat="1" ht="13.2" x14ac:dyDescent="0.25">
      <c r="C588" s="125"/>
      <c r="D588" s="126"/>
      <c r="E588" s="127"/>
      <c r="F588" s="128"/>
      <c r="G588" s="128"/>
      <c r="H588" s="128"/>
      <c r="I588" s="62" t="s">
        <v>172</v>
      </c>
      <c r="J588" s="63" t="str">
        <f t="shared" si="87"/>
        <v/>
      </c>
      <c r="K588" s="64" t="str">
        <f t="shared" si="88"/>
        <v/>
      </c>
      <c r="L588" s="65"/>
      <c r="M588" s="124"/>
      <c r="N588" s="67"/>
      <c r="O588" s="68" t="str">
        <f t="shared" si="84"/>
        <v/>
      </c>
      <c r="P588" s="69" t="str">
        <f t="shared" si="89"/>
        <v/>
      </c>
      <c r="Q588" s="69" t="str">
        <f t="shared" si="90"/>
        <v/>
      </c>
      <c r="R588" s="70" t="str">
        <f t="shared" si="91"/>
        <v/>
      </c>
      <c r="S588" s="71" t="b">
        <f t="shared" si="85"/>
        <v>0</v>
      </c>
      <c r="T588" s="72" t="b">
        <f t="shared" si="86"/>
        <v>0</v>
      </c>
      <c r="U588" s="72"/>
      <c r="V588" s="72"/>
      <c r="W588" s="72" t="b">
        <f t="shared" si="83"/>
        <v>0</v>
      </c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</row>
    <row r="589" spans="3:35" s="73" customFormat="1" ht="13.2" x14ac:dyDescent="0.25">
      <c r="C589" s="125"/>
      <c r="D589" s="126"/>
      <c r="E589" s="127"/>
      <c r="F589" s="128"/>
      <c r="G589" s="128"/>
      <c r="H589" s="128"/>
      <c r="I589" s="62" t="s">
        <v>173</v>
      </c>
      <c r="J589" s="63" t="str">
        <f t="shared" si="87"/>
        <v/>
      </c>
      <c r="K589" s="64" t="str">
        <f t="shared" si="88"/>
        <v/>
      </c>
      <c r="L589" s="65"/>
      <c r="M589" s="124"/>
      <c r="N589" s="67"/>
      <c r="O589" s="68" t="str">
        <f t="shared" si="84"/>
        <v/>
      </c>
      <c r="P589" s="69" t="str">
        <f t="shared" si="89"/>
        <v/>
      </c>
      <c r="Q589" s="69" t="str">
        <f t="shared" si="90"/>
        <v/>
      </c>
      <c r="R589" s="70" t="str">
        <f t="shared" si="91"/>
        <v/>
      </c>
      <c r="S589" s="71" t="b">
        <f t="shared" si="85"/>
        <v>0</v>
      </c>
      <c r="T589" s="72" t="b">
        <f t="shared" si="86"/>
        <v>0</v>
      </c>
      <c r="U589" s="72"/>
      <c r="V589" s="72"/>
      <c r="W589" s="72" t="b">
        <f t="shared" si="83"/>
        <v>0</v>
      </c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</row>
    <row r="590" spans="3:35" s="73" customFormat="1" ht="13.2" x14ac:dyDescent="0.25">
      <c r="C590" s="125"/>
      <c r="D590" s="126"/>
      <c r="E590" s="127"/>
      <c r="F590" s="128"/>
      <c r="G590" s="128"/>
      <c r="H590" s="128"/>
      <c r="I590" s="62" t="s">
        <v>174</v>
      </c>
      <c r="J590" s="63" t="str">
        <f t="shared" si="87"/>
        <v/>
      </c>
      <c r="K590" s="64" t="str">
        <f t="shared" si="88"/>
        <v/>
      </c>
      <c r="L590" s="65"/>
      <c r="M590" s="124"/>
      <c r="N590" s="67"/>
      <c r="O590" s="68" t="str">
        <f t="shared" si="84"/>
        <v/>
      </c>
      <c r="P590" s="69" t="str">
        <f t="shared" si="89"/>
        <v/>
      </c>
      <c r="Q590" s="69" t="str">
        <f t="shared" si="90"/>
        <v/>
      </c>
      <c r="R590" s="70" t="str">
        <f t="shared" si="91"/>
        <v/>
      </c>
      <c r="S590" s="71" t="b">
        <f t="shared" si="85"/>
        <v>0</v>
      </c>
      <c r="T590" s="72" t="b">
        <f t="shared" si="86"/>
        <v>0</v>
      </c>
      <c r="U590" s="72"/>
      <c r="V590" s="72"/>
      <c r="W590" s="72" t="b">
        <f t="shared" si="83"/>
        <v>0</v>
      </c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</row>
    <row r="591" spans="3:35" s="73" customFormat="1" ht="13.2" x14ac:dyDescent="0.25">
      <c r="C591" s="125"/>
      <c r="D591" s="126"/>
      <c r="E591" s="127"/>
      <c r="F591" s="128"/>
      <c r="G591" s="128"/>
      <c r="H591" s="128"/>
      <c r="I591" s="62" t="s">
        <v>175</v>
      </c>
      <c r="J591" s="63" t="str">
        <f t="shared" si="87"/>
        <v/>
      </c>
      <c r="K591" s="64" t="str">
        <f t="shared" si="88"/>
        <v/>
      </c>
      <c r="L591" s="65"/>
      <c r="M591" s="124"/>
      <c r="N591" s="67"/>
      <c r="O591" s="68" t="str">
        <f t="shared" si="84"/>
        <v/>
      </c>
      <c r="P591" s="69" t="str">
        <f t="shared" si="89"/>
        <v/>
      </c>
      <c r="Q591" s="69" t="str">
        <f t="shared" si="90"/>
        <v/>
      </c>
      <c r="R591" s="70" t="str">
        <f t="shared" si="91"/>
        <v/>
      </c>
      <c r="S591" s="71" t="b">
        <f t="shared" si="85"/>
        <v>0</v>
      </c>
      <c r="T591" s="72" t="b">
        <f t="shared" si="86"/>
        <v>0</v>
      </c>
      <c r="U591" s="72"/>
      <c r="V591" s="72"/>
      <c r="W591" s="72" t="b">
        <f t="shared" si="83"/>
        <v>0</v>
      </c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</row>
    <row r="592" spans="3:35" s="73" customFormat="1" ht="13.2" x14ac:dyDescent="0.25">
      <c r="C592" s="125"/>
      <c r="D592" s="126"/>
      <c r="E592" s="127"/>
      <c r="F592" s="128"/>
      <c r="G592" s="128"/>
      <c r="H592" s="128"/>
      <c r="I592" s="62" t="s">
        <v>176</v>
      </c>
      <c r="J592" s="63" t="str">
        <f t="shared" si="87"/>
        <v/>
      </c>
      <c r="K592" s="64" t="str">
        <f t="shared" si="88"/>
        <v/>
      </c>
      <c r="L592" s="65"/>
      <c r="M592" s="124"/>
      <c r="N592" s="67"/>
      <c r="O592" s="68" t="str">
        <f t="shared" si="84"/>
        <v/>
      </c>
      <c r="P592" s="69" t="str">
        <f t="shared" si="89"/>
        <v/>
      </c>
      <c r="Q592" s="69" t="str">
        <f t="shared" si="90"/>
        <v/>
      </c>
      <c r="R592" s="70" t="str">
        <f t="shared" si="91"/>
        <v/>
      </c>
      <c r="S592" s="71" t="b">
        <f t="shared" si="85"/>
        <v>0</v>
      </c>
      <c r="T592" s="72" t="b">
        <f t="shared" si="86"/>
        <v>0</v>
      </c>
      <c r="U592" s="72"/>
      <c r="V592" s="72"/>
      <c r="W592" s="72" t="b">
        <f t="shared" si="83"/>
        <v>0</v>
      </c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</row>
    <row r="593" spans="3:35" s="73" customFormat="1" ht="13.2" x14ac:dyDescent="0.25">
      <c r="C593" s="125"/>
      <c r="D593" s="126"/>
      <c r="E593" s="127"/>
      <c r="F593" s="128"/>
      <c r="G593" s="128"/>
      <c r="H593" s="128"/>
      <c r="I593" s="62" t="s">
        <v>177</v>
      </c>
      <c r="J593" s="63" t="str">
        <f t="shared" si="87"/>
        <v/>
      </c>
      <c r="K593" s="64" t="str">
        <f t="shared" si="88"/>
        <v/>
      </c>
      <c r="L593" s="65"/>
      <c r="M593" s="124"/>
      <c r="N593" s="67"/>
      <c r="O593" s="68" t="str">
        <f t="shared" si="84"/>
        <v/>
      </c>
      <c r="P593" s="69" t="str">
        <f t="shared" si="89"/>
        <v/>
      </c>
      <c r="Q593" s="69" t="str">
        <f t="shared" si="90"/>
        <v/>
      </c>
      <c r="R593" s="70" t="str">
        <f t="shared" si="91"/>
        <v/>
      </c>
      <c r="S593" s="71" t="b">
        <f t="shared" si="85"/>
        <v>0</v>
      </c>
      <c r="T593" s="72" t="b">
        <f t="shared" si="86"/>
        <v>0</v>
      </c>
      <c r="U593" s="72"/>
      <c r="V593" s="72"/>
      <c r="W593" s="72" t="b">
        <f t="shared" si="83"/>
        <v>0</v>
      </c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</row>
    <row r="594" spans="3:35" s="73" customFormat="1" ht="13.2" x14ac:dyDescent="0.25">
      <c r="C594" s="125"/>
      <c r="D594" s="126"/>
      <c r="E594" s="127"/>
      <c r="F594" s="128"/>
      <c r="G594" s="128"/>
      <c r="H594" s="128"/>
      <c r="I594" s="62" t="s">
        <v>178</v>
      </c>
      <c r="J594" s="63" t="str">
        <f t="shared" si="87"/>
        <v/>
      </c>
      <c r="K594" s="64" t="str">
        <f t="shared" si="88"/>
        <v/>
      </c>
      <c r="L594" s="65"/>
      <c r="M594" s="124"/>
      <c r="N594" s="67"/>
      <c r="O594" s="68" t="str">
        <f t="shared" si="84"/>
        <v/>
      </c>
      <c r="P594" s="69" t="str">
        <f t="shared" si="89"/>
        <v/>
      </c>
      <c r="Q594" s="69" t="str">
        <f t="shared" si="90"/>
        <v/>
      </c>
      <c r="R594" s="70" t="str">
        <f t="shared" si="91"/>
        <v/>
      </c>
      <c r="S594" s="71" t="b">
        <f t="shared" si="85"/>
        <v>0</v>
      </c>
      <c r="T594" s="72" t="b">
        <f t="shared" si="86"/>
        <v>0</v>
      </c>
      <c r="U594" s="72"/>
      <c r="V594" s="72"/>
      <c r="W594" s="72" t="b">
        <f t="shared" si="83"/>
        <v>0</v>
      </c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</row>
    <row r="595" spans="3:35" s="73" customFormat="1" ht="13.2" x14ac:dyDescent="0.25">
      <c r="C595" s="125"/>
      <c r="D595" s="126"/>
      <c r="E595" s="127"/>
      <c r="F595" s="128"/>
      <c r="G595" s="128"/>
      <c r="H595" s="128"/>
      <c r="I595" s="62" t="s">
        <v>179</v>
      </c>
      <c r="J595" s="63" t="str">
        <f t="shared" si="87"/>
        <v/>
      </c>
      <c r="K595" s="64" t="str">
        <f t="shared" si="88"/>
        <v/>
      </c>
      <c r="L595" s="65"/>
      <c r="M595" s="124"/>
      <c r="N595" s="67"/>
      <c r="O595" s="68" t="str">
        <f t="shared" si="84"/>
        <v/>
      </c>
      <c r="P595" s="69" t="str">
        <f t="shared" si="89"/>
        <v/>
      </c>
      <c r="Q595" s="69" t="str">
        <f t="shared" si="90"/>
        <v/>
      </c>
      <c r="R595" s="70" t="str">
        <f t="shared" si="91"/>
        <v/>
      </c>
      <c r="S595" s="71" t="b">
        <f t="shared" si="85"/>
        <v>0</v>
      </c>
      <c r="T595" s="72" t="b">
        <f t="shared" si="86"/>
        <v>0</v>
      </c>
      <c r="U595" s="72"/>
      <c r="V595" s="72"/>
      <c r="W595" s="72" t="b">
        <f t="shared" si="83"/>
        <v>0</v>
      </c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</row>
    <row r="596" spans="3:35" s="73" customFormat="1" ht="13.2" x14ac:dyDescent="0.25">
      <c r="C596" s="125"/>
      <c r="D596" s="126"/>
      <c r="E596" s="127"/>
      <c r="F596" s="128"/>
      <c r="G596" s="128"/>
      <c r="H596" s="128"/>
      <c r="I596" s="62" t="s">
        <v>180</v>
      </c>
      <c r="J596" s="63" t="str">
        <f t="shared" si="87"/>
        <v/>
      </c>
      <c r="K596" s="64" t="str">
        <f t="shared" si="88"/>
        <v/>
      </c>
      <c r="L596" s="65"/>
      <c r="M596" s="124"/>
      <c r="N596" s="67"/>
      <c r="O596" s="68" t="str">
        <f t="shared" si="84"/>
        <v/>
      </c>
      <c r="P596" s="69" t="str">
        <f t="shared" si="89"/>
        <v/>
      </c>
      <c r="Q596" s="69" t="str">
        <f t="shared" si="90"/>
        <v/>
      </c>
      <c r="R596" s="70" t="str">
        <f t="shared" si="91"/>
        <v/>
      </c>
      <c r="S596" s="71" t="b">
        <f t="shared" si="85"/>
        <v>0</v>
      </c>
      <c r="T596" s="72" t="b">
        <f t="shared" si="86"/>
        <v>0</v>
      </c>
      <c r="U596" s="72"/>
      <c r="V596" s="72"/>
      <c r="W596" s="72" t="b">
        <f t="shared" si="83"/>
        <v>0</v>
      </c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</row>
    <row r="597" spans="3:35" s="73" customFormat="1" ht="13.2" x14ac:dyDescent="0.25">
      <c r="C597" s="125"/>
      <c r="D597" s="126"/>
      <c r="E597" s="127"/>
      <c r="F597" s="128"/>
      <c r="G597" s="128"/>
      <c r="H597" s="128"/>
      <c r="I597" s="62" t="s">
        <v>181</v>
      </c>
      <c r="J597" s="63" t="str">
        <f t="shared" si="87"/>
        <v/>
      </c>
      <c r="K597" s="64" t="str">
        <f t="shared" si="88"/>
        <v/>
      </c>
      <c r="L597" s="65"/>
      <c r="M597" s="124"/>
      <c r="N597" s="67"/>
      <c r="O597" s="68" t="str">
        <f t="shared" si="84"/>
        <v/>
      </c>
      <c r="P597" s="69" t="str">
        <f t="shared" si="89"/>
        <v/>
      </c>
      <c r="Q597" s="69" t="str">
        <f t="shared" si="90"/>
        <v/>
      </c>
      <c r="R597" s="70" t="str">
        <f t="shared" si="91"/>
        <v/>
      </c>
      <c r="S597" s="71" t="b">
        <f t="shared" si="85"/>
        <v>0</v>
      </c>
      <c r="T597" s="72" t="b">
        <f t="shared" si="86"/>
        <v>0</v>
      </c>
      <c r="U597" s="72"/>
      <c r="V597" s="72"/>
      <c r="W597" s="72" t="b">
        <f t="shared" si="83"/>
        <v>0</v>
      </c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</row>
    <row r="598" spans="3:35" s="73" customFormat="1" ht="13.2" x14ac:dyDescent="0.25">
      <c r="C598" s="125"/>
      <c r="D598" s="126"/>
      <c r="E598" s="127"/>
      <c r="F598" s="128"/>
      <c r="G598" s="128"/>
      <c r="H598" s="128"/>
      <c r="I598" s="62" t="s">
        <v>182</v>
      </c>
      <c r="J598" s="63" t="str">
        <f t="shared" si="87"/>
        <v/>
      </c>
      <c r="K598" s="64" t="str">
        <f t="shared" si="88"/>
        <v/>
      </c>
      <c r="L598" s="65"/>
      <c r="M598" s="124"/>
      <c r="N598" s="67"/>
      <c r="O598" s="68" t="str">
        <f t="shared" si="84"/>
        <v/>
      </c>
      <c r="P598" s="69" t="str">
        <f t="shared" si="89"/>
        <v/>
      </c>
      <c r="Q598" s="69" t="str">
        <f t="shared" si="90"/>
        <v/>
      </c>
      <c r="R598" s="70" t="str">
        <f t="shared" si="91"/>
        <v/>
      </c>
      <c r="S598" s="71" t="b">
        <f t="shared" si="85"/>
        <v>0</v>
      </c>
      <c r="T598" s="72" t="b">
        <f t="shared" si="86"/>
        <v>0</v>
      </c>
      <c r="U598" s="72"/>
      <c r="V598" s="72"/>
      <c r="W598" s="72" t="b">
        <f t="shared" si="83"/>
        <v>0</v>
      </c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</row>
    <row r="599" spans="3:35" s="73" customFormat="1" ht="13.2" x14ac:dyDescent="0.25">
      <c r="C599" s="125"/>
      <c r="D599" s="126"/>
      <c r="E599" s="127"/>
      <c r="F599" s="128"/>
      <c r="G599" s="128"/>
      <c r="H599" s="128"/>
      <c r="I599" s="62" t="s">
        <v>183</v>
      </c>
      <c r="J599" s="63" t="str">
        <f t="shared" si="87"/>
        <v/>
      </c>
      <c r="K599" s="64" t="str">
        <f t="shared" si="88"/>
        <v/>
      </c>
      <c r="L599" s="65"/>
      <c r="M599" s="124"/>
      <c r="N599" s="67"/>
      <c r="O599" s="68" t="str">
        <f t="shared" si="84"/>
        <v/>
      </c>
      <c r="P599" s="69" t="str">
        <f t="shared" si="89"/>
        <v/>
      </c>
      <c r="Q599" s="69" t="str">
        <f t="shared" si="90"/>
        <v/>
      </c>
      <c r="R599" s="70" t="str">
        <f t="shared" si="91"/>
        <v/>
      </c>
      <c r="S599" s="71" t="b">
        <f t="shared" si="85"/>
        <v>0</v>
      </c>
      <c r="T599" s="72" t="b">
        <f t="shared" si="86"/>
        <v>0</v>
      </c>
      <c r="U599" s="72"/>
      <c r="V599" s="72"/>
      <c r="W599" s="72" t="b">
        <f t="shared" si="83"/>
        <v>0</v>
      </c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</row>
    <row r="600" spans="3:35" s="73" customFormat="1" ht="13.2" x14ac:dyDescent="0.25">
      <c r="C600" s="125"/>
      <c r="D600" s="126"/>
      <c r="E600" s="127"/>
      <c r="F600" s="128"/>
      <c r="G600" s="128"/>
      <c r="H600" s="128"/>
      <c r="I600" s="62" t="s">
        <v>184</v>
      </c>
      <c r="J600" s="63" t="str">
        <f t="shared" si="87"/>
        <v/>
      </c>
      <c r="K600" s="64" t="str">
        <f t="shared" si="88"/>
        <v/>
      </c>
      <c r="L600" s="65"/>
      <c r="M600" s="124"/>
      <c r="N600" s="67"/>
      <c r="O600" s="68" t="str">
        <f t="shared" si="84"/>
        <v/>
      </c>
      <c r="P600" s="69" t="str">
        <f t="shared" si="89"/>
        <v/>
      </c>
      <c r="Q600" s="69" t="str">
        <f t="shared" si="90"/>
        <v/>
      </c>
      <c r="R600" s="70" t="str">
        <f t="shared" si="91"/>
        <v/>
      </c>
      <c r="S600" s="71" t="b">
        <f t="shared" si="85"/>
        <v>0</v>
      </c>
      <c r="T600" s="72" t="b">
        <f t="shared" si="86"/>
        <v>0</v>
      </c>
      <c r="U600" s="72"/>
      <c r="V600" s="72"/>
      <c r="W600" s="72" t="b">
        <f t="shared" si="83"/>
        <v>0</v>
      </c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</row>
    <row r="601" spans="3:35" s="73" customFormat="1" ht="13.2" x14ac:dyDescent="0.25">
      <c r="C601" s="125"/>
      <c r="D601" s="126"/>
      <c r="E601" s="127"/>
      <c r="F601" s="128"/>
      <c r="G601" s="128"/>
      <c r="H601" s="128"/>
      <c r="I601" s="62" t="s">
        <v>185</v>
      </c>
      <c r="J601" s="63" t="str">
        <f t="shared" si="87"/>
        <v/>
      </c>
      <c r="K601" s="64" t="str">
        <f t="shared" si="88"/>
        <v/>
      </c>
      <c r="L601" s="65"/>
      <c r="M601" s="124"/>
      <c r="N601" s="67"/>
      <c r="O601" s="68" t="str">
        <f t="shared" si="84"/>
        <v/>
      </c>
      <c r="P601" s="69" t="str">
        <f t="shared" si="89"/>
        <v/>
      </c>
      <c r="Q601" s="69" t="str">
        <f t="shared" si="90"/>
        <v/>
      </c>
      <c r="R601" s="70" t="str">
        <f t="shared" si="91"/>
        <v/>
      </c>
      <c r="S601" s="71" t="b">
        <f t="shared" si="85"/>
        <v>0</v>
      </c>
      <c r="T601" s="72" t="b">
        <f t="shared" si="86"/>
        <v>0</v>
      </c>
      <c r="U601" s="72"/>
      <c r="V601" s="72"/>
      <c r="W601" s="72" t="b">
        <f t="shared" si="83"/>
        <v>0</v>
      </c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</row>
    <row r="602" spans="3:35" s="73" customFormat="1" ht="13.2" x14ac:dyDescent="0.25">
      <c r="C602" s="125"/>
      <c r="D602" s="126"/>
      <c r="E602" s="127"/>
      <c r="F602" s="128"/>
      <c r="G602" s="128"/>
      <c r="H602" s="128"/>
      <c r="I602" s="62" t="s">
        <v>186</v>
      </c>
      <c r="J602" s="63" t="str">
        <f t="shared" si="87"/>
        <v/>
      </c>
      <c r="K602" s="64" t="str">
        <f t="shared" si="88"/>
        <v/>
      </c>
      <c r="L602" s="65"/>
      <c r="M602" s="124"/>
      <c r="N602" s="67"/>
      <c r="O602" s="68" t="str">
        <f t="shared" si="84"/>
        <v/>
      </c>
      <c r="P602" s="69" t="str">
        <f t="shared" si="89"/>
        <v/>
      </c>
      <c r="Q602" s="69" t="str">
        <f t="shared" si="90"/>
        <v/>
      </c>
      <c r="R602" s="70" t="str">
        <f t="shared" si="91"/>
        <v/>
      </c>
      <c r="S602" s="71" t="b">
        <f t="shared" si="85"/>
        <v>0</v>
      </c>
      <c r="T602" s="72" t="b">
        <f t="shared" si="86"/>
        <v>0</v>
      </c>
      <c r="U602" s="72"/>
      <c r="V602" s="72"/>
      <c r="W602" s="72" t="b">
        <f t="shared" si="83"/>
        <v>0</v>
      </c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</row>
    <row r="603" spans="3:35" s="73" customFormat="1" ht="13.2" x14ac:dyDescent="0.25">
      <c r="C603" s="125"/>
      <c r="D603" s="126"/>
      <c r="E603" s="127"/>
      <c r="F603" s="128"/>
      <c r="G603" s="128"/>
      <c r="H603" s="128"/>
      <c r="I603" s="62" t="s">
        <v>187</v>
      </c>
      <c r="J603" s="63" t="str">
        <f t="shared" si="87"/>
        <v/>
      </c>
      <c r="K603" s="64" t="str">
        <f t="shared" si="88"/>
        <v/>
      </c>
      <c r="L603" s="65"/>
      <c r="M603" s="124"/>
      <c r="N603" s="67"/>
      <c r="O603" s="68" t="str">
        <f t="shared" si="84"/>
        <v/>
      </c>
      <c r="P603" s="69" t="str">
        <f t="shared" si="89"/>
        <v/>
      </c>
      <c r="Q603" s="69" t="str">
        <f t="shared" si="90"/>
        <v/>
      </c>
      <c r="R603" s="70" t="str">
        <f t="shared" si="91"/>
        <v/>
      </c>
      <c r="S603" s="71" t="b">
        <f t="shared" si="85"/>
        <v>0</v>
      </c>
      <c r="T603" s="72" t="b">
        <f t="shared" si="86"/>
        <v>0</v>
      </c>
      <c r="U603" s="72"/>
      <c r="V603" s="72"/>
      <c r="W603" s="72" t="b">
        <f t="shared" si="83"/>
        <v>0</v>
      </c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</row>
    <row r="604" spans="3:35" s="73" customFormat="1" ht="13.2" x14ac:dyDescent="0.25">
      <c r="C604" s="125"/>
      <c r="D604" s="126"/>
      <c r="E604" s="127"/>
      <c r="F604" s="128"/>
      <c r="G604" s="128"/>
      <c r="H604" s="128"/>
      <c r="I604" s="62" t="s">
        <v>188</v>
      </c>
      <c r="J604" s="63" t="str">
        <f t="shared" si="87"/>
        <v/>
      </c>
      <c r="K604" s="64" t="str">
        <f t="shared" si="88"/>
        <v/>
      </c>
      <c r="L604" s="65"/>
      <c r="M604" s="124"/>
      <c r="N604" s="67"/>
      <c r="O604" s="68" t="str">
        <f t="shared" si="84"/>
        <v/>
      </c>
      <c r="P604" s="69" t="str">
        <f t="shared" si="89"/>
        <v/>
      </c>
      <c r="Q604" s="69" t="str">
        <f t="shared" si="90"/>
        <v/>
      </c>
      <c r="R604" s="70" t="str">
        <f t="shared" si="91"/>
        <v/>
      </c>
      <c r="S604" s="71" t="b">
        <f t="shared" si="85"/>
        <v>0</v>
      </c>
      <c r="T604" s="72" t="b">
        <f t="shared" si="86"/>
        <v>0</v>
      </c>
      <c r="U604" s="72"/>
      <c r="V604" s="72"/>
      <c r="W604" s="72" t="b">
        <f t="shared" si="83"/>
        <v>0</v>
      </c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</row>
    <row r="605" spans="3:35" s="73" customFormat="1" ht="13.2" x14ac:dyDescent="0.25">
      <c r="C605" s="125"/>
      <c r="D605" s="126"/>
      <c r="E605" s="127"/>
      <c r="F605" s="128"/>
      <c r="G605" s="128"/>
      <c r="H605" s="128"/>
      <c r="I605" s="62" t="s">
        <v>189</v>
      </c>
      <c r="J605" s="63" t="str">
        <f t="shared" si="87"/>
        <v/>
      </c>
      <c r="K605" s="64" t="str">
        <f t="shared" si="88"/>
        <v/>
      </c>
      <c r="L605" s="65"/>
      <c r="M605" s="124"/>
      <c r="N605" s="67"/>
      <c r="O605" s="68" t="str">
        <f t="shared" si="84"/>
        <v/>
      </c>
      <c r="P605" s="69" t="str">
        <f t="shared" si="89"/>
        <v/>
      </c>
      <c r="Q605" s="69" t="str">
        <f t="shared" si="90"/>
        <v/>
      </c>
      <c r="R605" s="70" t="str">
        <f t="shared" si="91"/>
        <v/>
      </c>
      <c r="S605" s="71" t="b">
        <f t="shared" si="85"/>
        <v>0</v>
      </c>
      <c r="T605" s="72" t="b">
        <f t="shared" si="86"/>
        <v>0</v>
      </c>
      <c r="U605" s="72"/>
      <c r="V605" s="72"/>
      <c r="W605" s="72" t="b">
        <f t="shared" si="83"/>
        <v>0</v>
      </c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</row>
    <row r="606" spans="3:35" s="73" customFormat="1" ht="13.2" x14ac:dyDescent="0.25">
      <c r="C606" s="125"/>
      <c r="D606" s="126"/>
      <c r="E606" s="127"/>
      <c r="F606" s="128"/>
      <c r="G606" s="128"/>
      <c r="H606" s="128"/>
      <c r="I606" s="62" t="s">
        <v>190</v>
      </c>
      <c r="J606" s="63" t="str">
        <f t="shared" si="87"/>
        <v/>
      </c>
      <c r="K606" s="64" t="str">
        <f t="shared" si="88"/>
        <v/>
      </c>
      <c r="L606" s="65"/>
      <c r="M606" s="124"/>
      <c r="N606" s="67"/>
      <c r="O606" s="68" t="str">
        <f t="shared" si="84"/>
        <v/>
      </c>
      <c r="P606" s="69" t="str">
        <f t="shared" si="89"/>
        <v/>
      </c>
      <c r="Q606" s="69" t="str">
        <f t="shared" si="90"/>
        <v/>
      </c>
      <c r="R606" s="70" t="str">
        <f t="shared" si="91"/>
        <v/>
      </c>
      <c r="S606" s="71" t="b">
        <f t="shared" si="85"/>
        <v>0</v>
      </c>
      <c r="T606" s="72" t="b">
        <f t="shared" si="86"/>
        <v>0</v>
      </c>
      <c r="U606" s="72"/>
      <c r="V606" s="72"/>
      <c r="W606" s="72" t="b">
        <f t="shared" si="83"/>
        <v>0</v>
      </c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</row>
    <row r="607" spans="3:35" s="73" customFormat="1" ht="13.2" x14ac:dyDescent="0.25">
      <c r="C607" s="125"/>
      <c r="D607" s="126"/>
      <c r="E607" s="127"/>
      <c r="F607" s="128"/>
      <c r="G607" s="128"/>
      <c r="H607" s="128"/>
      <c r="I607" s="62" t="s">
        <v>191</v>
      </c>
      <c r="J607" s="63" t="str">
        <f t="shared" si="87"/>
        <v/>
      </c>
      <c r="K607" s="64" t="str">
        <f t="shared" si="88"/>
        <v/>
      </c>
      <c r="L607" s="65"/>
      <c r="M607" s="124"/>
      <c r="N607" s="67"/>
      <c r="O607" s="68" t="str">
        <f t="shared" si="84"/>
        <v/>
      </c>
      <c r="P607" s="69" t="str">
        <f t="shared" si="89"/>
        <v/>
      </c>
      <c r="Q607" s="69" t="str">
        <f t="shared" si="90"/>
        <v/>
      </c>
      <c r="R607" s="70" t="str">
        <f t="shared" si="91"/>
        <v/>
      </c>
      <c r="S607" s="71" t="b">
        <f t="shared" si="85"/>
        <v>0</v>
      </c>
      <c r="T607" s="72" t="b">
        <f t="shared" si="86"/>
        <v>0</v>
      </c>
      <c r="U607" s="72"/>
      <c r="V607" s="72"/>
      <c r="W607" s="72" t="b">
        <f t="shared" si="83"/>
        <v>0</v>
      </c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</row>
    <row r="608" spans="3:35" s="73" customFormat="1" ht="13.2" x14ac:dyDescent="0.25">
      <c r="C608" s="125"/>
      <c r="D608" s="126"/>
      <c r="E608" s="127"/>
      <c r="F608" s="128"/>
      <c r="G608" s="128"/>
      <c r="H608" s="128"/>
      <c r="I608" s="62" t="s">
        <v>192</v>
      </c>
      <c r="J608" s="63" t="str">
        <f t="shared" si="87"/>
        <v/>
      </c>
      <c r="K608" s="64" t="str">
        <f t="shared" si="88"/>
        <v/>
      </c>
      <c r="L608" s="65"/>
      <c r="M608" s="124"/>
      <c r="N608" s="67"/>
      <c r="O608" s="68" t="str">
        <f t="shared" si="84"/>
        <v/>
      </c>
      <c r="P608" s="69" t="str">
        <f t="shared" si="89"/>
        <v/>
      </c>
      <c r="Q608" s="69" t="str">
        <f t="shared" si="90"/>
        <v/>
      </c>
      <c r="R608" s="70" t="str">
        <f t="shared" si="91"/>
        <v/>
      </c>
      <c r="S608" s="71" t="b">
        <f t="shared" si="85"/>
        <v>0</v>
      </c>
      <c r="T608" s="72" t="b">
        <f t="shared" si="86"/>
        <v>0</v>
      </c>
      <c r="U608" s="72"/>
      <c r="V608" s="72"/>
      <c r="W608" s="72" t="b">
        <f t="shared" si="83"/>
        <v>0</v>
      </c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</row>
    <row r="609" spans="3:35" s="73" customFormat="1" ht="13.2" x14ac:dyDescent="0.25">
      <c r="C609" s="125"/>
      <c r="D609" s="126"/>
      <c r="E609" s="127"/>
      <c r="F609" s="128"/>
      <c r="G609" s="128"/>
      <c r="H609" s="128"/>
      <c r="I609" s="62" t="s">
        <v>193</v>
      </c>
      <c r="J609" s="63" t="str">
        <f t="shared" si="87"/>
        <v/>
      </c>
      <c r="K609" s="64" t="str">
        <f t="shared" si="88"/>
        <v/>
      </c>
      <c r="L609" s="65"/>
      <c r="M609" s="124"/>
      <c r="N609" s="67"/>
      <c r="O609" s="68" t="str">
        <f t="shared" si="84"/>
        <v/>
      </c>
      <c r="P609" s="69" t="str">
        <f t="shared" si="89"/>
        <v/>
      </c>
      <c r="Q609" s="69" t="str">
        <f t="shared" si="90"/>
        <v/>
      </c>
      <c r="R609" s="70" t="str">
        <f t="shared" si="91"/>
        <v/>
      </c>
      <c r="S609" s="71" t="b">
        <f t="shared" si="85"/>
        <v>0</v>
      </c>
      <c r="T609" s="72" t="b">
        <f t="shared" si="86"/>
        <v>0</v>
      </c>
      <c r="U609" s="72"/>
      <c r="V609" s="72"/>
      <c r="W609" s="72" t="b">
        <f t="shared" si="83"/>
        <v>0</v>
      </c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</row>
    <row r="610" spans="3:35" s="73" customFormat="1" ht="13.2" x14ac:dyDescent="0.25">
      <c r="C610" s="125"/>
      <c r="D610" s="126"/>
      <c r="E610" s="127"/>
      <c r="F610" s="128"/>
      <c r="G610" s="128"/>
      <c r="H610" s="128"/>
      <c r="I610" s="62" t="s">
        <v>194</v>
      </c>
      <c r="J610" s="63" t="str">
        <f t="shared" si="87"/>
        <v/>
      </c>
      <c r="K610" s="64" t="str">
        <f t="shared" si="88"/>
        <v/>
      </c>
      <c r="L610" s="65"/>
      <c r="M610" s="124"/>
      <c r="N610" s="67"/>
      <c r="O610" s="68" t="str">
        <f t="shared" si="84"/>
        <v/>
      </c>
      <c r="P610" s="69" t="str">
        <f t="shared" si="89"/>
        <v/>
      </c>
      <c r="Q610" s="69" t="str">
        <f t="shared" si="90"/>
        <v/>
      </c>
      <c r="R610" s="70" t="str">
        <f t="shared" si="91"/>
        <v/>
      </c>
      <c r="S610" s="71" t="b">
        <f t="shared" si="85"/>
        <v>0</v>
      </c>
      <c r="T610" s="72" t="b">
        <f t="shared" si="86"/>
        <v>0</v>
      </c>
      <c r="U610" s="72"/>
      <c r="V610" s="72"/>
      <c r="W610" s="72" t="b">
        <f t="shared" si="83"/>
        <v>0</v>
      </c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</row>
    <row r="611" spans="3:35" s="73" customFormat="1" ht="13.2" x14ac:dyDescent="0.25">
      <c r="C611" s="125"/>
      <c r="D611" s="126"/>
      <c r="E611" s="127"/>
      <c r="F611" s="128"/>
      <c r="G611" s="128"/>
      <c r="H611" s="128"/>
      <c r="I611" s="62" t="s">
        <v>195</v>
      </c>
      <c r="J611" s="63" t="str">
        <f t="shared" si="87"/>
        <v/>
      </c>
      <c r="K611" s="64" t="str">
        <f t="shared" si="88"/>
        <v/>
      </c>
      <c r="L611" s="65"/>
      <c r="M611" s="124"/>
      <c r="N611" s="67"/>
      <c r="O611" s="68" t="str">
        <f t="shared" si="84"/>
        <v/>
      </c>
      <c r="P611" s="69" t="str">
        <f t="shared" si="89"/>
        <v/>
      </c>
      <c r="Q611" s="69" t="str">
        <f t="shared" si="90"/>
        <v/>
      </c>
      <c r="R611" s="70" t="str">
        <f t="shared" si="91"/>
        <v/>
      </c>
      <c r="S611" s="71" t="b">
        <f t="shared" si="85"/>
        <v>0</v>
      </c>
      <c r="T611" s="72" t="b">
        <f t="shared" si="86"/>
        <v>0</v>
      </c>
      <c r="U611" s="72"/>
      <c r="V611" s="72"/>
      <c r="W611" s="72" t="b">
        <f t="shared" si="83"/>
        <v>0</v>
      </c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</row>
    <row r="612" spans="3:35" s="73" customFormat="1" ht="13.2" x14ac:dyDescent="0.25">
      <c r="C612" s="125"/>
      <c r="D612" s="126"/>
      <c r="E612" s="127"/>
      <c r="F612" s="128"/>
      <c r="G612" s="128"/>
      <c r="H612" s="128"/>
      <c r="I612" s="62" t="s">
        <v>196</v>
      </c>
      <c r="J612" s="63" t="str">
        <f t="shared" si="87"/>
        <v/>
      </c>
      <c r="K612" s="64" t="str">
        <f t="shared" si="88"/>
        <v/>
      </c>
      <c r="L612" s="65"/>
      <c r="M612" s="124"/>
      <c r="N612" s="67"/>
      <c r="O612" s="68" t="str">
        <f t="shared" si="84"/>
        <v/>
      </c>
      <c r="P612" s="69" t="str">
        <f t="shared" si="89"/>
        <v/>
      </c>
      <c r="Q612" s="69" t="str">
        <f t="shared" si="90"/>
        <v/>
      </c>
      <c r="R612" s="70" t="str">
        <f t="shared" si="91"/>
        <v/>
      </c>
      <c r="S612" s="71" t="b">
        <f t="shared" si="85"/>
        <v>0</v>
      </c>
      <c r="T612" s="72" t="b">
        <f t="shared" si="86"/>
        <v>0</v>
      </c>
      <c r="U612" s="72"/>
      <c r="V612" s="72"/>
      <c r="W612" s="72" t="b">
        <f t="shared" si="83"/>
        <v>0</v>
      </c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</row>
    <row r="613" spans="3:35" s="73" customFormat="1" ht="13.2" x14ac:dyDescent="0.25">
      <c r="C613" s="125"/>
      <c r="D613" s="126"/>
      <c r="E613" s="127"/>
      <c r="F613" s="128"/>
      <c r="G613" s="128"/>
      <c r="H613" s="128"/>
      <c r="I613" s="62" t="s">
        <v>197</v>
      </c>
      <c r="J613" s="63" t="str">
        <f t="shared" si="87"/>
        <v/>
      </c>
      <c r="K613" s="64" t="str">
        <f t="shared" si="88"/>
        <v/>
      </c>
      <c r="L613" s="65"/>
      <c r="M613" s="124"/>
      <c r="N613" s="67"/>
      <c r="O613" s="68" t="str">
        <f t="shared" si="84"/>
        <v/>
      </c>
      <c r="P613" s="69" t="str">
        <f t="shared" si="89"/>
        <v/>
      </c>
      <c r="Q613" s="69" t="str">
        <f t="shared" si="90"/>
        <v/>
      </c>
      <c r="R613" s="70" t="str">
        <f t="shared" si="91"/>
        <v/>
      </c>
      <c r="S613" s="71" t="b">
        <f t="shared" si="85"/>
        <v>0</v>
      </c>
      <c r="T613" s="72" t="b">
        <f t="shared" si="86"/>
        <v>0</v>
      </c>
      <c r="U613" s="72"/>
      <c r="V613" s="72"/>
      <c r="W613" s="72" t="b">
        <f t="shared" si="83"/>
        <v>0</v>
      </c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</row>
    <row r="614" spans="3:35" s="73" customFormat="1" ht="13.2" x14ac:dyDescent="0.25">
      <c r="C614" s="125"/>
      <c r="D614" s="126"/>
      <c r="E614" s="127"/>
      <c r="F614" s="128"/>
      <c r="G614" s="128"/>
      <c r="H614" s="128"/>
      <c r="I614" s="62" t="s">
        <v>198</v>
      </c>
      <c r="J614" s="63" t="str">
        <f t="shared" si="87"/>
        <v/>
      </c>
      <c r="K614" s="64" t="str">
        <f t="shared" si="88"/>
        <v/>
      </c>
      <c r="L614" s="65"/>
      <c r="M614" s="124"/>
      <c r="N614" s="67"/>
      <c r="O614" s="68" t="str">
        <f t="shared" si="84"/>
        <v/>
      </c>
      <c r="P614" s="69" t="str">
        <f t="shared" si="89"/>
        <v/>
      </c>
      <c r="Q614" s="69" t="str">
        <f t="shared" si="90"/>
        <v/>
      </c>
      <c r="R614" s="70" t="str">
        <f t="shared" si="91"/>
        <v/>
      </c>
      <c r="S614" s="71" t="b">
        <f t="shared" si="85"/>
        <v>0</v>
      </c>
      <c r="T614" s="72" t="b">
        <f t="shared" si="86"/>
        <v>0</v>
      </c>
      <c r="U614" s="72"/>
      <c r="V614" s="72"/>
      <c r="W614" s="72" t="b">
        <f t="shared" si="83"/>
        <v>0</v>
      </c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</row>
    <row r="615" spans="3:35" s="73" customFormat="1" ht="13.2" x14ac:dyDescent="0.25">
      <c r="C615" s="125"/>
      <c r="D615" s="126"/>
      <c r="E615" s="127"/>
      <c r="F615" s="128"/>
      <c r="G615" s="128"/>
      <c r="H615" s="128"/>
      <c r="I615" s="62" t="s">
        <v>199</v>
      </c>
      <c r="J615" s="63" t="str">
        <f t="shared" si="87"/>
        <v/>
      </c>
      <c r="K615" s="64" t="str">
        <f t="shared" si="88"/>
        <v/>
      </c>
      <c r="L615" s="65"/>
      <c r="M615" s="124"/>
      <c r="N615" s="67"/>
      <c r="O615" s="68" t="str">
        <f t="shared" si="84"/>
        <v/>
      </c>
      <c r="P615" s="69" t="str">
        <f t="shared" si="89"/>
        <v/>
      </c>
      <c r="Q615" s="69" t="str">
        <f t="shared" si="90"/>
        <v/>
      </c>
      <c r="R615" s="70" t="str">
        <f t="shared" si="91"/>
        <v/>
      </c>
      <c r="S615" s="71" t="b">
        <f t="shared" si="85"/>
        <v>0</v>
      </c>
      <c r="T615" s="72" t="b">
        <f t="shared" si="86"/>
        <v>0</v>
      </c>
      <c r="U615" s="72"/>
      <c r="V615" s="72"/>
      <c r="W615" s="72" t="b">
        <f t="shared" si="83"/>
        <v>0</v>
      </c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</row>
    <row r="616" spans="3:35" s="73" customFormat="1" ht="13.2" x14ac:dyDescent="0.25">
      <c r="C616" s="125"/>
      <c r="D616" s="126"/>
      <c r="E616" s="127"/>
      <c r="F616" s="128"/>
      <c r="G616" s="128"/>
      <c r="H616" s="128"/>
      <c r="I616" s="62" t="s">
        <v>200</v>
      </c>
      <c r="J616" s="63" t="str">
        <f t="shared" si="87"/>
        <v/>
      </c>
      <c r="K616" s="64" t="str">
        <f t="shared" si="88"/>
        <v/>
      </c>
      <c r="L616" s="65"/>
      <c r="M616" s="124"/>
      <c r="N616" s="67"/>
      <c r="O616" s="68" t="str">
        <f t="shared" si="84"/>
        <v/>
      </c>
      <c r="P616" s="69" t="str">
        <f t="shared" si="89"/>
        <v/>
      </c>
      <c r="Q616" s="69" t="str">
        <f t="shared" si="90"/>
        <v/>
      </c>
      <c r="R616" s="70" t="str">
        <f t="shared" si="91"/>
        <v/>
      </c>
      <c r="S616" s="71" t="b">
        <f t="shared" si="85"/>
        <v>0</v>
      </c>
      <c r="T616" s="72" t="b">
        <f t="shared" si="86"/>
        <v>0</v>
      </c>
      <c r="U616" s="72"/>
      <c r="V616" s="72"/>
      <c r="W616" s="72" t="b">
        <f t="shared" si="83"/>
        <v>0</v>
      </c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</row>
    <row r="617" spans="3:35" s="73" customFormat="1" ht="13.2" x14ac:dyDescent="0.25">
      <c r="C617" s="125"/>
      <c r="D617" s="126"/>
      <c r="E617" s="127"/>
      <c r="F617" s="128"/>
      <c r="G617" s="128"/>
      <c r="H617" s="128"/>
      <c r="I617" s="62" t="s">
        <v>201</v>
      </c>
      <c r="J617" s="63" t="str">
        <f t="shared" si="87"/>
        <v/>
      </c>
      <c r="K617" s="64" t="str">
        <f t="shared" si="88"/>
        <v/>
      </c>
      <c r="L617" s="65"/>
      <c r="M617" s="124"/>
      <c r="N617" s="67"/>
      <c r="O617" s="68" t="str">
        <f t="shared" si="84"/>
        <v/>
      </c>
      <c r="P617" s="69" t="str">
        <f t="shared" si="89"/>
        <v/>
      </c>
      <c r="Q617" s="69" t="str">
        <f t="shared" si="90"/>
        <v/>
      </c>
      <c r="R617" s="70" t="str">
        <f t="shared" si="91"/>
        <v/>
      </c>
      <c r="S617" s="71" t="b">
        <f t="shared" si="85"/>
        <v>0</v>
      </c>
      <c r="T617" s="72" t="b">
        <f t="shared" si="86"/>
        <v>0</v>
      </c>
      <c r="U617" s="72"/>
      <c r="V617" s="72"/>
      <c r="W617" s="72" t="b">
        <f t="shared" si="83"/>
        <v>0</v>
      </c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</row>
    <row r="618" spans="3:35" s="73" customFormat="1" ht="13.2" x14ac:dyDescent="0.25">
      <c r="C618" s="125"/>
      <c r="D618" s="126"/>
      <c r="E618" s="127"/>
      <c r="F618" s="128"/>
      <c r="G618" s="128"/>
      <c r="H618" s="128"/>
      <c r="I618" s="62" t="s">
        <v>202</v>
      </c>
      <c r="J618" s="63" t="str">
        <f t="shared" si="87"/>
        <v/>
      </c>
      <c r="K618" s="64" t="str">
        <f t="shared" si="88"/>
        <v/>
      </c>
      <c r="L618" s="65"/>
      <c r="M618" s="124"/>
      <c r="N618" s="67"/>
      <c r="O618" s="68" t="str">
        <f t="shared" si="84"/>
        <v/>
      </c>
      <c r="P618" s="69" t="str">
        <f t="shared" si="89"/>
        <v/>
      </c>
      <c r="Q618" s="69" t="str">
        <f t="shared" si="90"/>
        <v/>
      </c>
      <c r="R618" s="70" t="str">
        <f t="shared" si="91"/>
        <v/>
      </c>
      <c r="S618" s="71" t="b">
        <f t="shared" si="85"/>
        <v>0</v>
      </c>
      <c r="T618" s="72" t="b">
        <f t="shared" si="86"/>
        <v>0</v>
      </c>
      <c r="U618" s="72"/>
      <c r="V618" s="72"/>
      <c r="W618" s="72" t="b">
        <f t="shared" si="83"/>
        <v>0</v>
      </c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</row>
    <row r="619" spans="3:35" s="73" customFormat="1" ht="13.2" x14ac:dyDescent="0.25">
      <c r="C619" s="125"/>
      <c r="D619" s="126"/>
      <c r="E619" s="127"/>
      <c r="F619" s="128"/>
      <c r="G619" s="128"/>
      <c r="H619" s="128"/>
      <c r="I619" s="62" t="s">
        <v>203</v>
      </c>
      <c r="J619" s="63" t="str">
        <f t="shared" si="87"/>
        <v/>
      </c>
      <c r="K619" s="64" t="str">
        <f t="shared" si="88"/>
        <v/>
      </c>
      <c r="L619" s="65"/>
      <c r="M619" s="124"/>
      <c r="N619" s="67"/>
      <c r="O619" s="68" t="str">
        <f t="shared" si="84"/>
        <v/>
      </c>
      <c r="P619" s="69" t="str">
        <f t="shared" si="89"/>
        <v/>
      </c>
      <c r="Q619" s="69" t="str">
        <f t="shared" si="90"/>
        <v/>
      </c>
      <c r="R619" s="70" t="str">
        <f t="shared" si="91"/>
        <v/>
      </c>
      <c r="S619" s="71" t="b">
        <f t="shared" si="85"/>
        <v>0</v>
      </c>
      <c r="T619" s="72" t="b">
        <f t="shared" si="86"/>
        <v>0</v>
      </c>
      <c r="U619" s="72"/>
      <c r="V619" s="72"/>
      <c r="W619" s="72" t="b">
        <f t="shared" si="83"/>
        <v>0</v>
      </c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</row>
    <row r="620" spans="3:35" s="73" customFormat="1" ht="13.2" x14ac:dyDescent="0.25">
      <c r="C620" s="125"/>
      <c r="D620" s="126"/>
      <c r="E620" s="127"/>
      <c r="F620" s="128"/>
      <c r="G620" s="128"/>
      <c r="H620" s="128"/>
      <c r="I620" s="62" t="s">
        <v>204</v>
      </c>
      <c r="J620" s="63" t="str">
        <f t="shared" si="87"/>
        <v/>
      </c>
      <c r="K620" s="64" t="str">
        <f t="shared" si="88"/>
        <v/>
      </c>
      <c r="L620" s="65"/>
      <c r="M620" s="124"/>
      <c r="N620" s="67"/>
      <c r="O620" s="68" t="str">
        <f t="shared" si="84"/>
        <v/>
      </c>
      <c r="P620" s="69" t="str">
        <f t="shared" si="89"/>
        <v/>
      </c>
      <c r="Q620" s="69" t="str">
        <f t="shared" si="90"/>
        <v/>
      </c>
      <c r="R620" s="70" t="str">
        <f t="shared" si="91"/>
        <v/>
      </c>
      <c r="S620" s="71" t="b">
        <f t="shared" si="85"/>
        <v>0</v>
      </c>
      <c r="T620" s="72" t="b">
        <f t="shared" si="86"/>
        <v>0</v>
      </c>
      <c r="U620" s="72"/>
      <c r="V620" s="72"/>
      <c r="W620" s="72" t="b">
        <f t="shared" si="83"/>
        <v>0</v>
      </c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</row>
    <row r="621" spans="3:35" s="73" customFormat="1" ht="13.2" x14ac:dyDescent="0.25">
      <c r="C621" s="125"/>
      <c r="D621" s="126"/>
      <c r="E621" s="127"/>
      <c r="F621" s="128"/>
      <c r="G621" s="128"/>
      <c r="H621" s="128"/>
      <c r="I621" s="62" t="s">
        <v>205</v>
      </c>
      <c r="J621" s="63" t="str">
        <f t="shared" si="87"/>
        <v/>
      </c>
      <c r="K621" s="64" t="str">
        <f t="shared" si="88"/>
        <v/>
      </c>
      <c r="L621" s="65"/>
      <c r="M621" s="124"/>
      <c r="N621" s="67"/>
      <c r="O621" s="68" t="str">
        <f t="shared" si="84"/>
        <v/>
      </c>
      <c r="P621" s="69" t="str">
        <f t="shared" si="89"/>
        <v/>
      </c>
      <c r="Q621" s="69" t="str">
        <f t="shared" si="90"/>
        <v/>
      </c>
      <c r="R621" s="70" t="str">
        <f t="shared" si="91"/>
        <v/>
      </c>
      <c r="S621" s="71" t="b">
        <f t="shared" si="85"/>
        <v>0</v>
      </c>
      <c r="T621" s="72" t="b">
        <f t="shared" si="86"/>
        <v>0</v>
      </c>
      <c r="U621" s="72"/>
      <c r="V621" s="72"/>
      <c r="W621" s="72" t="b">
        <f t="shared" si="83"/>
        <v>0</v>
      </c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</row>
    <row r="622" spans="3:35" s="73" customFormat="1" ht="13.2" x14ac:dyDescent="0.25">
      <c r="C622" s="125"/>
      <c r="D622" s="126"/>
      <c r="E622" s="127"/>
      <c r="F622" s="128"/>
      <c r="G622" s="128"/>
      <c r="H622" s="128"/>
      <c r="I622" s="62" t="s">
        <v>206</v>
      </c>
      <c r="J622" s="63" t="str">
        <f t="shared" si="87"/>
        <v/>
      </c>
      <c r="K622" s="64" t="str">
        <f t="shared" si="88"/>
        <v/>
      </c>
      <c r="L622" s="65"/>
      <c r="M622" s="124"/>
      <c r="N622" s="67"/>
      <c r="O622" s="68" t="str">
        <f t="shared" si="84"/>
        <v/>
      </c>
      <c r="P622" s="69" t="str">
        <f t="shared" si="89"/>
        <v/>
      </c>
      <c r="Q622" s="69" t="str">
        <f t="shared" si="90"/>
        <v/>
      </c>
      <c r="R622" s="70" t="str">
        <f t="shared" si="91"/>
        <v/>
      </c>
      <c r="S622" s="71" t="b">
        <f t="shared" si="85"/>
        <v>0</v>
      </c>
      <c r="T622" s="72" t="b">
        <f t="shared" si="86"/>
        <v>0</v>
      </c>
      <c r="U622" s="72"/>
      <c r="V622" s="72"/>
      <c r="W622" s="72" t="b">
        <f t="shared" si="83"/>
        <v>0</v>
      </c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</row>
    <row r="623" spans="3:35" s="73" customFormat="1" ht="13.2" x14ac:dyDescent="0.25">
      <c r="C623" s="125"/>
      <c r="D623" s="126"/>
      <c r="E623" s="127"/>
      <c r="F623" s="128"/>
      <c r="G623" s="128"/>
      <c r="H623" s="128"/>
      <c r="I623" s="62" t="s">
        <v>207</v>
      </c>
      <c r="J623" s="63" t="str">
        <f t="shared" si="87"/>
        <v/>
      </c>
      <c r="K623" s="64" t="str">
        <f t="shared" si="88"/>
        <v/>
      </c>
      <c r="L623" s="65"/>
      <c r="M623" s="124"/>
      <c r="N623" s="67"/>
      <c r="O623" s="68" t="str">
        <f t="shared" si="84"/>
        <v/>
      </c>
      <c r="P623" s="69" t="str">
        <f t="shared" si="89"/>
        <v/>
      </c>
      <c r="Q623" s="69" t="str">
        <f t="shared" si="90"/>
        <v/>
      </c>
      <c r="R623" s="70" t="str">
        <f t="shared" si="91"/>
        <v/>
      </c>
      <c r="S623" s="71" t="b">
        <f t="shared" si="85"/>
        <v>0</v>
      </c>
      <c r="T623" s="72" t="b">
        <f t="shared" si="86"/>
        <v>0</v>
      </c>
      <c r="U623" s="72"/>
      <c r="V623" s="72"/>
      <c r="W623" s="72" t="b">
        <f t="shared" si="83"/>
        <v>0</v>
      </c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</row>
    <row r="624" spans="3:35" s="73" customFormat="1" ht="13.2" x14ac:dyDescent="0.25">
      <c r="C624" s="125"/>
      <c r="D624" s="126"/>
      <c r="E624" s="127"/>
      <c r="F624" s="128"/>
      <c r="G624" s="128"/>
      <c r="H624" s="128"/>
      <c r="I624" s="62" t="s">
        <v>208</v>
      </c>
      <c r="J624" s="63" t="str">
        <f t="shared" si="87"/>
        <v/>
      </c>
      <c r="K624" s="64" t="str">
        <f t="shared" si="88"/>
        <v/>
      </c>
      <c r="L624" s="65"/>
      <c r="M624" s="124"/>
      <c r="N624" s="67"/>
      <c r="O624" s="68" t="str">
        <f t="shared" si="84"/>
        <v/>
      </c>
      <c r="P624" s="69" t="str">
        <f t="shared" si="89"/>
        <v/>
      </c>
      <c r="Q624" s="69" t="str">
        <f t="shared" si="90"/>
        <v/>
      </c>
      <c r="R624" s="70" t="str">
        <f t="shared" si="91"/>
        <v/>
      </c>
      <c r="S624" s="71" t="b">
        <f t="shared" si="85"/>
        <v>0</v>
      </c>
      <c r="T624" s="72" t="b">
        <f t="shared" si="86"/>
        <v>0</v>
      </c>
      <c r="U624" s="72"/>
      <c r="V624" s="72"/>
      <c r="W624" s="72" t="b">
        <f t="shared" si="83"/>
        <v>0</v>
      </c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</row>
    <row r="625" spans="3:35" s="73" customFormat="1" ht="13.2" x14ac:dyDescent="0.25">
      <c r="C625" s="125"/>
      <c r="D625" s="126"/>
      <c r="E625" s="127"/>
      <c r="F625" s="128"/>
      <c r="G625" s="128"/>
      <c r="H625" s="128"/>
      <c r="I625" s="62" t="s">
        <v>209</v>
      </c>
      <c r="J625" s="63" t="str">
        <f t="shared" si="87"/>
        <v/>
      </c>
      <c r="K625" s="64" t="str">
        <f t="shared" si="88"/>
        <v/>
      </c>
      <c r="L625" s="65"/>
      <c r="M625" s="124"/>
      <c r="N625" s="67"/>
      <c r="O625" s="68" t="str">
        <f t="shared" si="84"/>
        <v/>
      </c>
      <c r="P625" s="69" t="str">
        <f t="shared" si="89"/>
        <v/>
      </c>
      <c r="Q625" s="69" t="str">
        <f t="shared" si="90"/>
        <v/>
      </c>
      <c r="R625" s="70" t="str">
        <f t="shared" si="91"/>
        <v/>
      </c>
      <c r="S625" s="71" t="b">
        <f t="shared" si="85"/>
        <v>0</v>
      </c>
      <c r="T625" s="72" t="b">
        <f t="shared" si="86"/>
        <v>0</v>
      </c>
      <c r="U625" s="72"/>
      <c r="V625" s="72"/>
      <c r="W625" s="72" t="b">
        <f t="shared" si="83"/>
        <v>0</v>
      </c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</row>
    <row r="626" spans="3:35" s="73" customFormat="1" ht="13.2" x14ac:dyDescent="0.25">
      <c r="C626" s="125"/>
      <c r="D626" s="126"/>
      <c r="E626" s="127"/>
      <c r="F626" s="128"/>
      <c r="G626" s="128"/>
      <c r="H626" s="128"/>
      <c r="I626" s="62" t="s">
        <v>210</v>
      </c>
      <c r="J626" s="63" t="str">
        <f t="shared" si="87"/>
        <v/>
      </c>
      <c r="K626" s="64" t="str">
        <f t="shared" si="88"/>
        <v/>
      </c>
      <c r="L626" s="65"/>
      <c r="M626" s="124"/>
      <c r="N626" s="67"/>
      <c r="O626" s="68" t="str">
        <f t="shared" si="84"/>
        <v/>
      </c>
      <c r="P626" s="69" t="str">
        <f t="shared" si="89"/>
        <v/>
      </c>
      <c r="Q626" s="69" t="str">
        <f t="shared" si="90"/>
        <v/>
      </c>
      <c r="R626" s="70" t="str">
        <f t="shared" si="91"/>
        <v/>
      </c>
      <c r="S626" s="71" t="b">
        <f t="shared" si="85"/>
        <v>0</v>
      </c>
      <c r="T626" s="72" t="b">
        <f t="shared" si="86"/>
        <v>0</v>
      </c>
      <c r="U626" s="72"/>
      <c r="V626" s="72"/>
      <c r="W626" s="72" t="b">
        <f t="shared" si="83"/>
        <v>0</v>
      </c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</row>
    <row r="627" spans="3:35" s="73" customFormat="1" ht="13.2" x14ac:dyDescent="0.25">
      <c r="C627" s="125"/>
      <c r="D627" s="126"/>
      <c r="E627" s="127"/>
      <c r="F627" s="128"/>
      <c r="G627" s="128"/>
      <c r="H627" s="128"/>
      <c r="I627" s="62" t="s">
        <v>211</v>
      </c>
      <c r="J627" s="63" t="str">
        <f t="shared" si="87"/>
        <v/>
      </c>
      <c r="K627" s="64" t="str">
        <f t="shared" si="88"/>
        <v/>
      </c>
      <c r="L627" s="65"/>
      <c r="M627" s="124"/>
      <c r="N627" s="67"/>
      <c r="O627" s="68" t="str">
        <f t="shared" si="84"/>
        <v/>
      </c>
      <c r="P627" s="69" t="str">
        <f t="shared" si="89"/>
        <v/>
      </c>
      <c r="Q627" s="69" t="str">
        <f t="shared" si="90"/>
        <v/>
      </c>
      <c r="R627" s="70" t="str">
        <f t="shared" si="91"/>
        <v/>
      </c>
      <c r="S627" s="71" t="b">
        <f t="shared" si="85"/>
        <v>0</v>
      </c>
      <c r="T627" s="72" t="b">
        <f t="shared" si="86"/>
        <v>0</v>
      </c>
      <c r="U627" s="72"/>
      <c r="V627" s="72"/>
      <c r="W627" s="72" t="b">
        <f t="shared" si="83"/>
        <v>0</v>
      </c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</row>
    <row r="628" spans="3:35" s="73" customFormat="1" ht="13.2" x14ac:dyDescent="0.25">
      <c r="C628" s="125"/>
      <c r="D628" s="126"/>
      <c r="E628" s="127"/>
      <c r="F628" s="128"/>
      <c r="G628" s="128"/>
      <c r="H628" s="128"/>
      <c r="I628" s="62" t="s">
        <v>212</v>
      </c>
      <c r="J628" s="63" t="str">
        <f t="shared" si="87"/>
        <v/>
      </c>
      <c r="K628" s="64" t="str">
        <f t="shared" si="88"/>
        <v/>
      </c>
      <c r="L628" s="65"/>
      <c r="M628" s="124"/>
      <c r="N628" s="67"/>
      <c r="O628" s="68" t="str">
        <f t="shared" si="84"/>
        <v/>
      </c>
      <c r="P628" s="69" t="str">
        <f t="shared" si="89"/>
        <v/>
      </c>
      <c r="Q628" s="69" t="str">
        <f t="shared" si="90"/>
        <v/>
      </c>
      <c r="R628" s="70" t="str">
        <f t="shared" si="91"/>
        <v/>
      </c>
      <c r="S628" s="71" t="b">
        <f t="shared" si="85"/>
        <v>0</v>
      </c>
      <c r="T628" s="72" t="b">
        <f t="shared" si="86"/>
        <v>0</v>
      </c>
      <c r="U628" s="72"/>
      <c r="V628" s="72"/>
      <c r="W628" s="72" t="b">
        <f t="shared" si="83"/>
        <v>0</v>
      </c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</row>
    <row r="629" spans="3:35" s="73" customFormat="1" ht="13.2" x14ac:dyDescent="0.25">
      <c r="C629" s="125"/>
      <c r="D629" s="126"/>
      <c r="E629" s="127"/>
      <c r="F629" s="128"/>
      <c r="G629" s="128"/>
      <c r="H629" s="128"/>
      <c r="I629" s="62" t="s">
        <v>213</v>
      </c>
      <c r="J629" s="63" t="str">
        <f t="shared" si="87"/>
        <v/>
      </c>
      <c r="K629" s="64" t="str">
        <f t="shared" si="88"/>
        <v/>
      </c>
      <c r="L629" s="65"/>
      <c r="M629" s="124"/>
      <c r="N629" s="67"/>
      <c r="O629" s="68" t="str">
        <f t="shared" si="84"/>
        <v/>
      </c>
      <c r="P629" s="69" t="str">
        <f t="shared" si="89"/>
        <v/>
      </c>
      <c r="Q629" s="69" t="str">
        <f t="shared" si="90"/>
        <v/>
      </c>
      <c r="R629" s="70" t="str">
        <f t="shared" si="91"/>
        <v/>
      </c>
      <c r="S629" s="71" t="b">
        <f t="shared" si="85"/>
        <v>0</v>
      </c>
      <c r="T629" s="72" t="b">
        <f t="shared" si="86"/>
        <v>0</v>
      </c>
      <c r="U629" s="72"/>
      <c r="V629" s="72"/>
      <c r="W629" s="72" t="b">
        <f t="shared" si="83"/>
        <v>0</v>
      </c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</row>
    <row r="630" spans="3:35" s="73" customFormat="1" ht="13.2" x14ac:dyDescent="0.25">
      <c r="C630" s="125"/>
      <c r="D630" s="126"/>
      <c r="E630" s="127"/>
      <c r="F630" s="128"/>
      <c r="G630" s="128"/>
      <c r="H630" s="128"/>
      <c r="I630" s="62" t="s">
        <v>214</v>
      </c>
      <c r="J630" s="63" t="str">
        <f t="shared" si="87"/>
        <v/>
      </c>
      <c r="K630" s="64" t="str">
        <f t="shared" si="88"/>
        <v/>
      </c>
      <c r="L630" s="65"/>
      <c r="M630" s="124"/>
      <c r="N630" s="67"/>
      <c r="O630" s="68" t="str">
        <f t="shared" si="84"/>
        <v/>
      </c>
      <c r="P630" s="69" t="str">
        <f t="shared" si="89"/>
        <v/>
      </c>
      <c r="Q630" s="69" t="str">
        <f t="shared" si="90"/>
        <v/>
      </c>
      <c r="R630" s="70" t="str">
        <f t="shared" si="91"/>
        <v/>
      </c>
      <c r="S630" s="71" t="b">
        <f t="shared" si="85"/>
        <v>0</v>
      </c>
      <c r="T630" s="72" t="b">
        <f t="shared" si="86"/>
        <v>0</v>
      </c>
      <c r="U630" s="72"/>
      <c r="V630" s="72"/>
      <c r="W630" s="72" t="b">
        <f t="shared" si="83"/>
        <v>0</v>
      </c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</row>
    <row r="631" spans="3:35" s="73" customFormat="1" ht="13.2" x14ac:dyDescent="0.25">
      <c r="C631" s="125"/>
      <c r="D631" s="126"/>
      <c r="E631" s="127"/>
      <c r="F631" s="128"/>
      <c r="G631" s="128"/>
      <c r="H631" s="128"/>
      <c r="I631" s="62" t="s">
        <v>215</v>
      </c>
      <c r="J631" s="63" t="str">
        <f t="shared" si="87"/>
        <v/>
      </c>
      <c r="K631" s="64" t="str">
        <f t="shared" si="88"/>
        <v/>
      </c>
      <c r="L631" s="65"/>
      <c r="M631" s="124"/>
      <c r="N631" s="67"/>
      <c r="O631" s="68" t="str">
        <f t="shared" si="84"/>
        <v/>
      </c>
      <c r="P631" s="69" t="str">
        <f t="shared" si="89"/>
        <v/>
      </c>
      <c r="Q631" s="69" t="str">
        <f t="shared" si="90"/>
        <v/>
      </c>
      <c r="R631" s="70" t="str">
        <f t="shared" si="91"/>
        <v/>
      </c>
      <c r="S631" s="71" t="b">
        <f t="shared" si="85"/>
        <v>0</v>
      </c>
      <c r="T631" s="72" t="b">
        <f t="shared" si="86"/>
        <v>0</v>
      </c>
      <c r="U631" s="72"/>
      <c r="V631" s="72"/>
      <c r="W631" s="72" t="b">
        <f t="shared" ref="W631:W694" si="92">T631</f>
        <v>0</v>
      </c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</row>
    <row r="632" spans="3:35" s="73" customFormat="1" ht="13.2" x14ac:dyDescent="0.25">
      <c r="C632" s="125"/>
      <c r="D632" s="126"/>
      <c r="E632" s="127"/>
      <c r="F632" s="128"/>
      <c r="G632" s="128"/>
      <c r="H632" s="128"/>
      <c r="I632" s="62" t="s">
        <v>216</v>
      </c>
      <c r="J632" s="63" t="str">
        <f t="shared" si="87"/>
        <v/>
      </c>
      <c r="K632" s="64" t="str">
        <f t="shared" si="88"/>
        <v/>
      </c>
      <c r="L632" s="65"/>
      <c r="M632" s="124"/>
      <c r="N632" s="67"/>
      <c r="O632" s="68" t="str">
        <f t="shared" si="84"/>
        <v/>
      </c>
      <c r="P632" s="69" t="str">
        <f t="shared" si="89"/>
        <v/>
      </c>
      <c r="Q632" s="69" t="str">
        <f t="shared" si="90"/>
        <v/>
      </c>
      <c r="R632" s="70" t="str">
        <f t="shared" si="91"/>
        <v/>
      </c>
      <c r="S632" s="71" t="b">
        <f t="shared" si="85"/>
        <v>0</v>
      </c>
      <c r="T632" s="72" t="b">
        <f t="shared" si="86"/>
        <v>0</v>
      </c>
      <c r="U632" s="72"/>
      <c r="V632" s="72"/>
      <c r="W632" s="72" t="b">
        <f t="shared" si="92"/>
        <v>0</v>
      </c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</row>
    <row r="633" spans="3:35" s="73" customFormat="1" ht="13.2" x14ac:dyDescent="0.25">
      <c r="C633" s="125"/>
      <c r="D633" s="126"/>
      <c r="E633" s="127"/>
      <c r="F633" s="128"/>
      <c r="G633" s="128"/>
      <c r="H633" s="128"/>
      <c r="I633" s="62" t="s">
        <v>217</v>
      </c>
      <c r="J633" s="63" t="str">
        <f t="shared" si="87"/>
        <v/>
      </c>
      <c r="K633" s="64" t="str">
        <f t="shared" si="88"/>
        <v/>
      </c>
      <c r="L633" s="65"/>
      <c r="M633" s="124"/>
      <c r="N633" s="67"/>
      <c r="O633" s="68" t="str">
        <f t="shared" si="84"/>
        <v/>
      </c>
      <c r="P633" s="69" t="str">
        <f t="shared" si="89"/>
        <v/>
      </c>
      <c r="Q633" s="69" t="str">
        <f t="shared" si="90"/>
        <v/>
      </c>
      <c r="R633" s="70" t="str">
        <f t="shared" si="91"/>
        <v/>
      </c>
      <c r="S633" s="71" t="b">
        <f t="shared" si="85"/>
        <v>0</v>
      </c>
      <c r="T633" s="72" t="b">
        <f t="shared" si="86"/>
        <v>0</v>
      </c>
      <c r="U633" s="72"/>
      <c r="V633" s="72"/>
      <c r="W633" s="72" t="b">
        <f t="shared" si="92"/>
        <v>0</v>
      </c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</row>
    <row r="634" spans="3:35" s="73" customFormat="1" ht="13.2" x14ac:dyDescent="0.25">
      <c r="C634" s="125"/>
      <c r="D634" s="126"/>
      <c r="E634" s="127"/>
      <c r="F634" s="128"/>
      <c r="G634" s="128"/>
      <c r="H634" s="128"/>
      <c r="I634" s="62" t="s">
        <v>218</v>
      </c>
      <c r="J634" s="63" t="str">
        <f t="shared" si="87"/>
        <v/>
      </c>
      <c r="K634" s="64" t="str">
        <f t="shared" si="88"/>
        <v/>
      </c>
      <c r="L634" s="65"/>
      <c r="M634" s="124"/>
      <c r="N634" s="67"/>
      <c r="O634" s="68" t="str">
        <f t="shared" si="84"/>
        <v/>
      </c>
      <c r="P634" s="69" t="str">
        <f t="shared" si="89"/>
        <v/>
      </c>
      <c r="Q634" s="69" t="str">
        <f t="shared" si="90"/>
        <v/>
      </c>
      <c r="R634" s="70" t="str">
        <f t="shared" si="91"/>
        <v/>
      </c>
      <c r="S634" s="71" t="b">
        <f t="shared" si="85"/>
        <v>0</v>
      </c>
      <c r="T634" s="72" t="b">
        <f t="shared" si="86"/>
        <v>0</v>
      </c>
      <c r="U634" s="72"/>
      <c r="V634" s="72"/>
      <c r="W634" s="72" t="b">
        <f t="shared" si="92"/>
        <v>0</v>
      </c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</row>
    <row r="635" spans="3:35" s="73" customFormat="1" ht="13.2" x14ac:dyDescent="0.25">
      <c r="C635" s="125"/>
      <c r="D635" s="126"/>
      <c r="E635" s="127"/>
      <c r="F635" s="128"/>
      <c r="G635" s="128"/>
      <c r="H635" s="128"/>
      <c r="I635" s="62" t="s">
        <v>219</v>
      </c>
      <c r="J635" s="63" t="str">
        <f t="shared" si="87"/>
        <v/>
      </c>
      <c r="K635" s="64" t="str">
        <f t="shared" si="88"/>
        <v/>
      </c>
      <c r="L635" s="65"/>
      <c r="M635" s="124"/>
      <c r="N635" s="67"/>
      <c r="O635" s="68" t="str">
        <f t="shared" si="84"/>
        <v/>
      </c>
      <c r="P635" s="69" t="str">
        <f t="shared" si="89"/>
        <v/>
      </c>
      <c r="Q635" s="69" t="str">
        <f t="shared" si="90"/>
        <v/>
      </c>
      <c r="R635" s="70" t="str">
        <f t="shared" si="91"/>
        <v/>
      </c>
      <c r="S635" s="71" t="b">
        <f t="shared" si="85"/>
        <v>0</v>
      </c>
      <c r="T635" s="72" t="b">
        <f t="shared" si="86"/>
        <v>0</v>
      </c>
      <c r="U635" s="72"/>
      <c r="V635" s="72"/>
      <c r="W635" s="72" t="b">
        <f t="shared" si="92"/>
        <v>0</v>
      </c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</row>
    <row r="636" spans="3:35" s="73" customFormat="1" ht="13.2" x14ac:dyDescent="0.25">
      <c r="C636" s="125"/>
      <c r="D636" s="126"/>
      <c r="E636" s="127"/>
      <c r="F636" s="128"/>
      <c r="G636" s="128"/>
      <c r="H636" s="128"/>
      <c r="I636" s="62" t="s">
        <v>220</v>
      </c>
      <c r="J636" s="63" t="str">
        <f t="shared" si="87"/>
        <v/>
      </c>
      <c r="K636" s="64" t="str">
        <f t="shared" si="88"/>
        <v/>
      </c>
      <c r="L636" s="65"/>
      <c r="M636" s="124"/>
      <c r="N636" s="67"/>
      <c r="O636" s="68" t="str">
        <f t="shared" si="84"/>
        <v/>
      </c>
      <c r="P636" s="69" t="str">
        <f t="shared" si="89"/>
        <v/>
      </c>
      <c r="Q636" s="69" t="str">
        <f t="shared" si="90"/>
        <v/>
      </c>
      <c r="R636" s="70" t="str">
        <f t="shared" si="91"/>
        <v/>
      </c>
      <c r="S636" s="71" t="b">
        <f t="shared" si="85"/>
        <v>0</v>
      </c>
      <c r="T636" s="72" t="b">
        <f t="shared" si="86"/>
        <v>0</v>
      </c>
      <c r="U636" s="72"/>
      <c r="V636" s="72"/>
      <c r="W636" s="72" t="b">
        <f t="shared" si="92"/>
        <v>0</v>
      </c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</row>
    <row r="637" spans="3:35" s="73" customFormat="1" ht="13.2" x14ac:dyDescent="0.25">
      <c r="C637" s="125"/>
      <c r="D637" s="126"/>
      <c r="E637" s="127"/>
      <c r="F637" s="128"/>
      <c r="G637" s="128"/>
      <c r="H637" s="128"/>
      <c r="I637" s="62" t="s">
        <v>221</v>
      </c>
      <c r="J637" s="63" t="str">
        <f t="shared" si="87"/>
        <v/>
      </c>
      <c r="K637" s="64" t="str">
        <f t="shared" si="88"/>
        <v/>
      </c>
      <c r="L637" s="65"/>
      <c r="M637" s="124"/>
      <c r="N637" s="67"/>
      <c r="O637" s="68" t="str">
        <f t="shared" si="84"/>
        <v/>
      </c>
      <c r="P637" s="69" t="str">
        <f t="shared" si="89"/>
        <v/>
      </c>
      <c r="Q637" s="69" t="str">
        <f t="shared" si="90"/>
        <v/>
      </c>
      <c r="R637" s="70" t="str">
        <f t="shared" si="91"/>
        <v/>
      </c>
      <c r="S637" s="71" t="b">
        <f t="shared" si="85"/>
        <v>0</v>
      </c>
      <c r="T637" s="72" t="b">
        <f t="shared" si="86"/>
        <v>0</v>
      </c>
      <c r="U637" s="72"/>
      <c r="V637" s="72"/>
      <c r="W637" s="72" t="b">
        <f t="shared" si="92"/>
        <v>0</v>
      </c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</row>
    <row r="638" spans="3:35" s="73" customFormat="1" ht="13.2" x14ac:dyDescent="0.25">
      <c r="C638" s="125"/>
      <c r="D638" s="126"/>
      <c r="E638" s="127"/>
      <c r="F638" s="128"/>
      <c r="G638" s="128"/>
      <c r="H638" s="128"/>
      <c r="I638" s="62" t="s">
        <v>222</v>
      </c>
      <c r="J638" s="63" t="str">
        <f t="shared" si="87"/>
        <v/>
      </c>
      <c r="K638" s="64" t="str">
        <f t="shared" si="88"/>
        <v/>
      </c>
      <c r="L638" s="65"/>
      <c r="M638" s="124"/>
      <c r="N638" s="67"/>
      <c r="O638" s="68" t="str">
        <f t="shared" si="84"/>
        <v/>
      </c>
      <c r="P638" s="69" t="str">
        <f t="shared" si="89"/>
        <v/>
      </c>
      <c r="Q638" s="69" t="str">
        <f t="shared" si="90"/>
        <v/>
      </c>
      <c r="R638" s="70" t="str">
        <f t="shared" si="91"/>
        <v/>
      </c>
      <c r="S638" s="71" t="b">
        <f t="shared" si="85"/>
        <v>0</v>
      </c>
      <c r="T638" s="72" t="b">
        <f t="shared" si="86"/>
        <v>0</v>
      </c>
      <c r="U638" s="72"/>
      <c r="V638" s="72"/>
      <c r="W638" s="72" t="b">
        <f t="shared" si="92"/>
        <v>0</v>
      </c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</row>
    <row r="639" spans="3:35" s="73" customFormat="1" ht="13.2" x14ac:dyDescent="0.25">
      <c r="C639" s="125"/>
      <c r="D639" s="126"/>
      <c r="E639" s="127"/>
      <c r="F639" s="128"/>
      <c r="G639" s="128"/>
      <c r="H639" s="128"/>
      <c r="I639" s="62" t="s">
        <v>223</v>
      </c>
      <c r="J639" s="63" t="str">
        <f t="shared" si="87"/>
        <v/>
      </c>
      <c r="K639" s="64" t="str">
        <f t="shared" si="88"/>
        <v/>
      </c>
      <c r="L639" s="65"/>
      <c r="M639" s="124"/>
      <c r="N639" s="67"/>
      <c r="O639" s="68" t="str">
        <f t="shared" si="84"/>
        <v/>
      </c>
      <c r="P639" s="69" t="str">
        <f t="shared" si="89"/>
        <v/>
      </c>
      <c r="Q639" s="69" t="str">
        <f t="shared" si="90"/>
        <v/>
      </c>
      <c r="R639" s="70" t="str">
        <f t="shared" si="91"/>
        <v/>
      </c>
      <c r="S639" s="71" t="b">
        <f t="shared" si="85"/>
        <v>0</v>
      </c>
      <c r="T639" s="72" t="b">
        <f t="shared" si="86"/>
        <v>0</v>
      </c>
      <c r="U639" s="72"/>
      <c r="V639" s="72"/>
      <c r="W639" s="72" t="b">
        <f t="shared" si="92"/>
        <v>0</v>
      </c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</row>
    <row r="640" spans="3:35" s="73" customFormat="1" ht="13.2" x14ac:dyDescent="0.25">
      <c r="C640" s="125"/>
      <c r="D640" s="126"/>
      <c r="E640" s="127"/>
      <c r="F640" s="128"/>
      <c r="G640" s="128"/>
      <c r="H640" s="128"/>
      <c r="I640" s="62" t="s">
        <v>224</v>
      </c>
      <c r="J640" s="63" t="str">
        <f t="shared" si="87"/>
        <v/>
      </c>
      <c r="K640" s="64" t="str">
        <f t="shared" si="88"/>
        <v/>
      </c>
      <c r="L640" s="65"/>
      <c r="M640" s="124"/>
      <c r="N640" s="67"/>
      <c r="O640" s="68" t="str">
        <f t="shared" si="84"/>
        <v/>
      </c>
      <c r="P640" s="69" t="str">
        <f t="shared" si="89"/>
        <v/>
      </c>
      <c r="Q640" s="69" t="str">
        <f t="shared" si="90"/>
        <v/>
      </c>
      <c r="R640" s="70" t="str">
        <f t="shared" si="91"/>
        <v/>
      </c>
      <c r="S640" s="71" t="b">
        <f t="shared" si="85"/>
        <v>0</v>
      </c>
      <c r="T640" s="72" t="b">
        <f t="shared" si="86"/>
        <v>0</v>
      </c>
      <c r="U640" s="72"/>
      <c r="V640" s="72"/>
      <c r="W640" s="72" t="b">
        <f t="shared" si="92"/>
        <v>0</v>
      </c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</row>
    <row r="641" spans="3:35" s="73" customFormat="1" ht="13.2" x14ac:dyDescent="0.25">
      <c r="C641" s="125"/>
      <c r="D641" s="126"/>
      <c r="E641" s="127"/>
      <c r="F641" s="128"/>
      <c r="G641" s="128"/>
      <c r="H641" s="128"/>
      <c r="I641" s="62" t="s">
        <v>225</v>
      </c>
      <c r="J641" s="63" t="str">
        <f t="shared" si="87"/>
        <v/>
      </c>
      <c r="K641" s="64" t="str">
        <f t="shared" si="88"/>
        <v/>
      </c>
      <c r="L641" s="65"/>
      <c r="M641" s="124"/>
      <c r="N641" s="67"/>
      <c r="O641" s="68" t="str">
        <f t="shared" si="84"/>
        <v/>
      </c>
      <c r="P641" s="69" t="str">
        <f t="shared" si="89"/>
        <v/>
      </c>
      <c r="Q641" s="69" t="str">
        <f t="shared" si="90"/>
        <v/>
      </c>
      <c r="R641" s="70" t="str">
        <f t="shared" si="91"/>
        <v/>
      </c>
      <c r="S641" s="71" t="b">
        <f t="shared" si="85"/>
        <v>0</v>
      </c>
      <c r="T641" s="72" t="b">
        <f t="shared" si="86"/>
        <v>0</v>
      </c>
      <c r="U641" s="72"/>
      <c r="V641" s="72"/>
      <c r="W641" s="72" t="b">
        <f t="shared" si="92"/>
        <v>0</v>
      </c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</row>
    <row r="642" spans="3:35" s="73" customFormat="1" ht="13.2" x14ac:dyDescent="0.25">
      <c r="C642" s="125"/>
      <c r="D642" s="126"/>
      <c r="E642" s="127"/>
      <c r="F642" s="128"/>
      <c r="G642" s="128"/>
      <c r="H642" s="128"/>
      <c r="I642" s="62" t="s">
        <v>226</v>
      </c>
      <c r="J642" s="63" t="str">
        <f t="shared" si="87"/>
        <v/>
      </c>
      <c r="K642" s="64" t="str">
        <f t="shared" si="88"/>
        <v/>
      </c>
      <c r="L642" s="65"/>
      <c r="M642" s="124"/>
      <c r="N642" s="67"/>
      <c r="O642" s="68" t="str">
        <f t="shared" si="84"/>
        <v/>
      </c>
      <c r="P642" s="69" t="str">
        <f t="shared" si="89"/>
        <v/>
      </c>
      <c r="Q642" s="69" t="str">
        <f t="shared" si="90"/>
        <v/>
      </c>
      <c r="R642" s="70" t="str">
        <f t="shared" si="91"/>
        <v/>
      </c>
      <c r="S642" s="71" t="b">
        <f t="shared" si="85"/>
        <v>0</v>
      </c>
      <c r="T642" s="72" t="b">
        <f t="shared" si="86"/>
        <v>0</v>
      </c>
      <c r="U642" s="72"/>
      <c r="V642" s="72"/>
      <c r="W642" s="72" t="b">
        <f t="shared" si="92"/>
        <v>0</v>
      </c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</row>
    <row r="643" spans="3:35" s="73" customFormat="1" ht="13.2" x14ac:dyDescent="0.25">
      <c r="C643" s="125"/>
      <c r="D643" s="126"/>
      <c r="E643" s="127"/>
      <c r="F643" s="128"/>
      <c r="G643" s="128"/>
      <c r="H643" s="128"/>
      <c r="I643" s="62" t="s">
        <v>227</v>
      </c>
      <c r="J643" s="63" t="str">
        <f t="shared" si="87"/>
        <v/>
      </c>
      <c r="K643" s="64" t="str">
        <f t="shared" si="88"/>
        <v/>
      </c>
      <c r="L643" s="65"/>
      <c r="M643" s="124"/>
      <c r="N643" s="67"/>
      <c r="O643" s="68" t="str">
        <f t="shared" si="84"/>
        <v/>
      </c>
      <c r="P643" s="69" t="str">
        <f t="shared" si="89"/>
        <v/>
      </c>
      <c r="Q643" s="69" t="str">
        <f t="shared" si="90"/>
        <v/>
      </c>
      <c r="R643" s="70" t="str">
        <f t="shared" si="91"/>
        <v/>
      </c>
      <c r="S643" s="71" t="b">
        <f t="shared" si="85"/>
        <v>0</v>
      </c>
      <c r="T643" s="72" t="b">
        <f t="shared" si="86"/>
        <v>0</v>
      </c>
      <c r="U643" s="72"/>
      <c r="V643" s="72"/>
      <c r="W643" s="72" t="b">
        <f t="shared" si="92"/>
        <v>0</v>
      </c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</row>
    <row r="644" spans="3:35" s="73" customFormat="1" ht="13.2" x14ac:dyDescent="0.25">
      <c r="C644" s="125"/>
      <c r="D644" s="126"/>
      <c r="E644" s="127"/>
      <c r="F644" s="128"/>
      <c r="G644" s="128"/>
      <c r="H644" s="128"/>
      <c r="I644" s="62" t="s">
        <v>228</v>
      </c>
      <c r="J644" s="63" t="str">
        <f t="shared" si="87"/>
        <v/>
      </c>
      <c r="K644" s="64" t="str">
        <f t="shared" si="88"/>
        <v/>
      </c>
      <c r="L644" s="65"/>
      <c r="M644" s="124"/>
      <c r="N644" s="67"/>
      <c r="O644" s="68" t="str">
        <f t="shared" si="84"/>
        <v/>
      </c>
      <c r="P644" s="69" t="str">
        <f t="shared" si="89"/>
        <v/>
      </c>
      <c r="Q644" s="69" t="str">
        <f t="shared" si="90"/>
        <v/>
      </c>
      <c r="R644" s="70" t="str">
        <f t="shared" si="91"/>
        <v/>
      </c>
      <c r="S644" s="71" t="b">
        <f t="shared" si="85"/>
        <v>0</v>
      </c>
      <c r="T644" s="72" t="b">
        <f t="shared" si="86"/>
        <v>0</v>
      </c>
      <c r="U644" s="72"/>
      <c r="V644" s="72"/>
      <c r="W644" s="72" t="b">
        <f t="shared" si="92"/>
        <v>0</v>
      </c>
      <c r="Y644" s="91"/>
      <c r="Z644" s="91"/>
      <c r="AA644" s="91"/>
      <c r="AB644" s="91"/>
      <c r="AC644" s="91"/>
      <c r="AD644" s="91"/>
      <c r="AE644" s="91"/>
      <c r="AF644" s="91"/>
      <c r="AG644" s="91"/>
      <c r="AH644" s="91"/>
      <c r="AI644" s="91"/>
    </row>
    <row r="645" spans="3:35" s="73" customFormat="1" ht="13.2" x14ac:dyDescent="0.25">
      <c r="C645" s="125"/>
      <c r="D645" s="126"/>
      <c r="E645" s="127"/>
      <c r="F645" s="128"/>
      <c r="G645" s="128"/>
      <c r="H645" s="128"/>
      <c r="I645" s="62" t="s">
        <v>229</v>
      </c>
      <c r="J645" s="63" t="str">
        <f t="shared" si="87"/>
        <v/>
      </c>
      <c r="K645" s="64" t="str">
        <f t="shared" si="88"/>
        <v/>
      </c>
      <c r="L645" s="65"/>
      <c r="M645" s="124"/>
      <c r="N645" s="67"/>
      <c r="O645" s="68" t="str">
        <f t="shared" si="84"/>
        <v/>
      </c>
      <c r="P645" s="69" t="str">
        <f t="shared" si="89"/>
        <v/>
      </c>
      <c r="Q645" s="69" t="str">
        <f t="shared" si="90"/>
        <v/>
      </c>
      <c r="R645" s="70" t="str">
        <f t="shared" si="91"/>
        <v/>
      </c>
      <c r="S645" s="71" t="b">
        <f t="shared" si="85"/>
        <v>0</v>
      </c>
      <c r="T645" s="72" t="b">
        <f t="shared" si="86"/>
        <v>0</v>
      </c>
      <c r="U645" s="72"/>
      <c r="V645" s="72"/>
      <c r="W645" s="72" t="b">
        <f t="shared" si="92"/>
        <v>0</v>
      </c>
      <c r="Y645" s="91"/>
      <c r="Z645" s="91"/>
      <c r="AA645" s="91"/>
      <c r="AB645" s="91"/>
      <c r="AC645" s="91"/>
      <c r="AD645" s="91"/>
      <c r="AE645" s="91"/>
      <c r="AF645" s="91"/>
      <c r="AG645" s="91"/>
      <c r="AH645" s="91"/>
      <c r="AI645" s="91"/>
    </row>
    <row r="646" spans="3:35" s="73" customFormat="1" ht="13.2" x14ac:dyDescent="0.25">
      <c r="C646" s="125"/>
      <c r="D646" s="126"/>
      <c r="E646" s="127"/>
      <c r="F646" s="128"/>
      <c r="G646" s="128"/>
      <c r="H646" s="128"/>
      <c r="I646" s="62" t="s">
        <v>230</v>
      </c>
      <c r="J646" s="63" t="str">
        <f t="shared" si="87"/>
        <v/>
      </c>
      <c r="K646" s="64" t="str">
        <f t="shared" si="88"/>
        <v/>
      </c>
      <c r="L646" s="65"/>
      <c r="M646" s="124"/>
      <c r="N646" s="67"/>
      <c r="O646" s="68" t="str">
        <f t="shared" ref="O646:O709" si="93">IF(N646="","",IF(N646="Ganada",((L646*M646)-L646),IF(N646="Perdida",L646*-1,IF(N646="Cerrada",M646/K646-L646,0))))</f>
        <v/>
      </c>
      <c r="P646" s="69" t="str">
        <f t="shared" si="89"/>
        <v/>
      </c>
      <c r="Q646" s="69" t="str">
        <f t="shared" si="90"/>
        <v/>
      </c>
      <c r="R646" s="70" t="str">
        <f t="shared" si="91"/>
        <v/>
      </c>
      <c r="S646" s="71" t="b">
        <f t="shared" ref="S646:S709" si="94">IF(AND(I646="1 Entrada",N646="Ganada"),L646,IF(AND(I646="1º Gol",N646="Ganada"),L646,IF(AND(I646="BTS",N646="Ganada"),L646,IF(AND(I646="Over 2.5",N646="Ganada"),L646,IF(AND(I646="1 Entrada",N646="Perdida"),O646,IF(AND(I646="1º Gol",N646="Perdida"),O646,IF(AND(I646="BTS",N646="Perdida"),O646,IF(AND(I646="Over 2.5",N646="Perdida"),O646,IF(AND(I646="2 Entradas",N646="Ganada"),L646,IF(AND(I646="2º Gol",N646="Ganada"),L646,IF(AND(I646="2 Entradas",N646="Perdida"),O646,IF(AND(I646="2º Gol",N646="Perdida"),O646,IF(AND(I646="Protegida",N646="Ganada"),L646,IF(AND(I646="Protegida",N646="Perdida"),O646,IF(AND(N646="Cerrada"),O646)))))))))))))))</f>
        <v>0</v>
      </c>
      <c r="T646" s="72" t="b">
        <f t="shared" ref="T646:T709" si="95">IF(AND(I647="Protegida",N647="Ganada",N646="Perdida"),P646,IF(AND(I646="Protegida",N646="Ganada"),S646+O645,S646))</f>
        <v>0</v>
      </c>
      <c r="U646" s="72"/>
      <c r="V646" s="72"/>
      <c r="W646" s="72" t="b">
        <f t="shared" si="92"/>
        <v>0</v>
      </c>
      <c r="Y646" s="91"/>
      <c r="Z646" s="91"/>
      <c r="AA646" s="91"/>
      <c r="AB646" s="91"/>
      <c r="AC646" s="91"/>
      <c r="AD646" s="91"/>
      <c r="AE646" s="91"/>
      <c r="AF646" s="91"/>
      <c r="AG646" s="91"/>
      <c r="AH646" s="91"/>
      <c r="AI646" s="91"/>
    </row>
    <row r="647" spans="3:35" s="73" customFormat="1" ht="13.2" x14ac:dyDescent="0.25">
      <c r="C647" s="125"/>
      <c r="D647" s="126"/>
      <c r="E647" s="127"/>
      <c r="F647" s="128"/>
      <c r="G647" s="128"/>
      <c r="H647" s="128"/>
      <c r="I647" s="62" t="s">
        <v>231</v>
      </c>
      <c r="J647" s="63" t="str">
        <f t="shared" ref="J647:J710" si="96">IF(N647="Ganada",J646+(K647*M647-K647),IF(N647="Perdida",J646-K647,IF(N647="No entrada",J646,IF(N647="Cerrada",K647*O647+J646,""))))</f>
        <v/>
      </c>
      <c r="K647" s="64" t="str">
        <f t="shared" ref="K647:K710" si="97">IF(L647="","",L647*$L$3*J646)</f>
        <v/>
      </c>
      <c r="L647" s="65"/>
      <c r="M647" s="124"/>
      <c r="N647" s="67"/>
      <c r="O647" s="68" t="str">
        <f t="shared" si="93"/>
        <v/>
      </c>
      <c r="P647" s="69" t="str">
        <f t="shared" ref="P647:P710" si="98">IF(N647="","",IF(N647="Ganada","1",IF(N647="Perdida","0",IF(N647="No entrada","0",IF(N647="Cerrada","0")))))</f>
        <v/>
      </c>
      <c r="Q647" s="69" t="str">
        <f t="shared" ref="Q647:Q710" si="99">IF(N647="","",IF(N647="Ganada","0",IF(N647="Perdida","1",IF(N647="No entrada","0",IF(N647="Cerrada","0")))))</f>
        <v/>
      </c>
      <c r="R647" s="70" t="str">
        <f t="shared" ref="R647:R710" si="100">IF(N647="","",IF(N647="Ganada","0",IF(N647="Perdida","0",IF(N647="No entrada","0",IF(N647="Cerrada","1")))))</f>
        <v/>
      </c>
      <c r="S647" s="71" t="b">
        <f t="shared" si="94"/>
        <v>0</v>
      </c>
      <c r="T647" s="72" t="b">
        <f t="shared" si="95"/>
        <v>0</v>
      </c>
      <c r="U647" s="72"/>
      <c r="V647" s="72"/>
      <c r="W647" s="72" t="b">
        <f t="shared" si="92"/>
        <v>0</v>
      </c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</row>
    <row r="648" spans="3:35" s="73" customFormat="1" ht="13.2" x14ac:dyDescent="0.25">
      <c r="C648" s="125"/>
      <c r="D648" s="126"/>
      <c r="E648" s="127"/>
      <c r="F648" s="128"/>
      <c r="G648" s="128"/>
      <c r="H648" s="128"/>
      <c r="I648" s="62" t="s">
        <v>232</v>
      </c>
      <c r="J648" s="63" t="str">
        <f t="shared" si="96"/>
        <v/>
      </c>
      <c r="K648" s="64" t="str">
        <f t="shared" si="97"/>
        <v/>
      </c>
      <c r="L648" s="65"/>
      <c r="M648" s="124"/>
      <c r="N648" s="67"/>
      <c r="O648" s="68" t="str">
        <f t="shared" si="93"/>
        <v/>
      </c>
      <c r="P648" s="69" t="str">
        <f t="shared" si="98"/>
        <v/>
      </c>
      <c r="Q648" s="69" t="str">
        <f t="shared" si="99"/>
        <v/>
      </c>
      <c r="R648" s="70" t="str">
        <f t="shared" si="100"/>
        <v/>
      </c>
      <c r="S648" s="71" t="b">
        <f t="shared" si="94"/>
        <v>0</v>
      </c>
      <c r="T648" s="72" t="b">
        <f t="shared" si="95"/>
        <v>0</v>
      </c>
      <c r="U648" s="72"/>
      <c r="V648" s="72"/>
      <c r="W648" s="72" t="b">
        <f t="shared" si="92"/>
        <v>0</v>
      </c>
      <c r="Y648" s="91"/>
      <c r="Z648" s="91"/>
      <c r="AA648" s="91"/>
      <c r="AB648" s="91"/>
      <c r="AC648" s="91"/>
      <c r="AD648" s="91"/>
      <c r="AE648" s="91"/>
      <c r="AF648" s="91"/>
      <c r="AG648" s="91"/>
      <c r="AH648" s="91"/>
      <c r="AI648" s="91"/>
    </row>
    <row r="649" spans="3:35" s="73" customFormat="1" ht="13.2" x14ac:dyDescent="0.25">
      <c r="C649" s="125"/>
      <c r="D649" s="126"/>
      <c r="E649" s="127"/>
      <c r="F649" s="128"/>
      <c r="G649" s="128"/>
      <c r="H649" s="128"/>
      <c r="I649" s="62" t="s">
        <v>233</v>
      </c>
      <c r="J649" s="63" t="str">
        <f t="shared" si="96"/>
        <v/>
      </c>
      <c r="K649" s="64" t="str">
        <f t="shared" si="97"/>
        <v/>
      </c>
      <c r="L649" s="65"/>
      <c r="M649" s="124"/>
      <c r="N649" s="67"/>
      <c r="O649" s="68" t="str">
        <f t="shared" si="93"/>
        <v/>
      </c>
      <c r="P649" s="69" t="str">
        <f t="shared" si="98"/>
        <v/>
      </c>
      <c r="Q649" s="69" t="str">
        <f t="shared" si="99"/>
        <v/>
      </c>
      <c r="R649" s="70" t="str">
        <f t="shared" si="100"/>
        <v/>
      </c>
      <c r="S649" s="71" t="b">
        <f t="shared" si="94"/>
        <v>0</v>
      </c>
      <c r="T649" s="72" t="b">
        <f t="shared" si="95"/>
        <v>0</v>
      </c>
      <c r="U649" s="72"/>
      <c r="V649" s="72"/>
      <c r="W649" s="72" t="b">
        <f t="shared" si="92"/>
        <v>0</v>
      </c>
      <c r="Y649" s="91"/>
      <c r="Z649" s="91"/>
      <c r="AA649" s="91"/>
      <c r="AB649" s="91"/>
      <c r="AC649" s="91"/>
      <c r="AD649" s="91"/>
      <c r="AE649" s="91"/>
      <c r="AF649" s="91"/>
      <c r="AG649" s="91"/>
      <c r="AH649" s="91"/>
      <c r="AI649" s="91"/>
    </row>
    <row r="650" spans="3:35" s="73" customFormat="1" ht="13.2" x14ac:dyDescent="0.25">
      <c r="C650" s="125"/>
      <c r="D650" s="126"/>
      <c r="E650" s="127"/>
      <c r="F650" s="128"/>
      <c r="G650" s="128"/>
      <c r="H650" s="128"/>
      <c r="I650" s="62" t="s">
        <v>234</v>
      </c>
      <c r="J650" s="63" t="str">
        <f t="shared" si="96"/>
        <v/>
      </c>
      <c r="K650" s="64" t="str">
        <f t="shared" si="97"/>
        <v/>
      </c>
      <c r="L650" s="65"/>
      <c r="M650" s="124"/>
      <c r="N650" s="67"/>
      <c r="O650" s="68" t="str">
        <f t="shared" si="93"/>
        <v/>
      </c>
      <c r="P650" s="69" t="str">
        <f t="shared" si="98"/>
        <v/>
      </c>
      <c r="Q650" s="69" t="str">
        <f t="shared" si="99"/>
        <v/>
      </c>
      <c r="R650" s="70" t="str">
        <f t="shared" si="100"/>
        <v/>
      </c>
      <c r="S650" s="71" t="b">
        <f t="shared" si="94"/>
        <v>0</v>
      </c>
      <c r="T650" s="72" t="b">
        <f t="shared" si="95"/>
        <v>0</v>
      </c>
      <c r="U650" s="72"/>
      <c r="V650" s="72"/>
      <c r="W650" s="72" t="b">
        <f t="shared" si="92"/>
        <v>0</v>
      </c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</row>
    <row r="651" spans="3:35" s="73" customFormat="1" ht="13.2" x14ac:dyDescent="0.25">
      <c r="C651" s="125"/>
      <c r="D651" s="126"/>
      <c r="E651" s="127"/>
      <c r="F651" s="128"/>
      <c r="G651" s="128"/>
      <c r="H651" s="128"/>
      <c r="I651" s="62" t="s">
        <v>235</v>
      </c>
      <c r="J651" s="63" t="str">
        <f t="shared" si="96"/>
        <v/>
      </c>
      <c r="K651" s="64" t="str">
        <f t="shared" si="97"/>
        <v/>
      </c>
      <c r="L651" s="65"/>
      <c r="M651" s="124"/>
      <c r="N651" s="67"/>
      <c r="O651" s="68" t="str">
        <f t="shared" si="93"/>
        <v/>
      </c>
      <c r="P651" s="69" t="str">
        <f t="shared" si="98"/>
        <v/>
      </c>
      <c r="Q651" s="69" t="str">
        <f t="shared" si="99"/>
        <v/>
      </c>
      <c r="R651" s="70" t="str">
        <f t="shared" si="100"/>
        <v/>
      </c>
      <c r="S651" s="71" t="b">
        <f t="shared" si="94"/>
        <v>0</v>
      </c>
      <c r="T651" s="72" t="b">
        <f t="shared" si="95"/>
        <v>0</v>
      </c>
      <c r="U651" s="72"/>
      <c r="V651" s="72"/>
      <c r="W651" s="72" t="b">
        <f t="shared" si="92"/>
        <v>0</v>
      </c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</row>
    <row r="652" spans="3:35" s="73" customFormat="1" ht="13.2" x14ac:dyDescent="0.25">
      <c r="C652" s="125"/>
      <c r="D652" s="126"/>
      <c r="E652" s="127"/>
      <c r="F652" s="128"/>
      <c r="G652" s="128"/>
      <c r="H652" s="128"/>
      <c r="I652" s="62" t="s">
        <v>236</v>
      </c>
      <c r="J652" s="63" t="str">
        <f t="shared" si="96"/>
        <v/>
      </c>
      <c r="K652" s="64" t="str">
        <f t="shared" si="97"/>
        <v/>
      </c>
      <c r="L652" s="65"/>
      <c r="M652" s="124"/>
      <c r="N652" s="67"/>
      <c r="O652" s="68" t="str">
        <f t="shared" si="93"/>
        <v/>
      </c>
      <c r="P652" s="69" t="str">
        <f t="shared" si="98"/>
        <v/>
      </c>
      <c r="Q652" s="69" t="str">
        <f t="shared" si="99"/>
        <v/>
      </c>
      <c r="R652" s="70" t="str">
        <f t="shared" si="100"/>
        <v/>
      </c>
      <c r="S652" s="71" t="b">
        <f t="shared" si="94"/>
        <v>0</v>
      </c>
      <c r="T652" s="72" t="b">
        <f t="shared" si="95"/>
        <v>0</v>
      </c>
      <c r="U652" s="72"/>
      <c r="V652" s="72"/>
      <c r="W652" s="72" t="b">
        <f t="shared" si="92"/>
        <v>0</v>
      </c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</row>
    <row r="653" spans="3:35" s="73" customFormat="1" ht="13.2" x14ac:dyDescent="0.25">
      <c r="C653" s="125"/>
      <c r="D653" s="126"/>
      <c r="E653" s="127"/>
      <c r="F653" s="128"/>
      <c r="G653" s="128"/>
      <c r="H653" s="128"/>
      <c r="I653" s="62" t="s">
        <v>237</v>
      </c>
      <c r="J653" s="63" t="str">
        <f t="shared" si="96"/>
        <v/>
      </c>
      <c r="K653" s="64" t="str">
        <f t="shared" si="97"/>
        <v/>
      </c>
      <c r="L653" s="65"/>
      <c r="M653" s="124"/>
      <c r="N653" s="67"/>
      <c r="O653" s="68" t="str">
        <f t="shared" si="93"/>
        <v/>
      </c>
      <c r="P653" s="69" t="str">
        <f t="shared" si="98"/>
        <v/>
      </c>
      <c r="Q653" s="69" t="str">
        <f t="shared" si="99"/>
        <v/>
      </c>
      <c r="R653" s="70" t="str">
        <f t="shared" si="100"/>
        <v/>
      </c>
      <c r="S653" s="71" t="b">
        <f t="shared" si="94"/>
        <v>0</v>
      </c>
      <c r="T653" s="72" t="b">
        <f t="shared" si="95"/>
        <v>0</v>
      </c>
      <c r="U653" s="72"/>
      <c r="V653" s="72"/>
      <c r="W653" s="72" t="b">
        <f t="shared" si="92"/>
        <v>0</v>
      </c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</row>
    <row r="654" spans="3:35" s="73" customFormat="1" ht="13.2" x14ac:dyDescent="0.25">
      <c r="C654" s="125"/>
      <c r="D654" s="126"/>
      <c r="E654" s="127"/>
      <c r="F654" s="128"/>
      <c r="G654" s="128"/>
      <c r="H654" s="128"/>
      <c r="I654" s="62" t="s">
        <v>238</v>
      </c>
      <c r="J654" s="63" t="str">
        <f t="shared" si="96"/>
        <v/>
      </c>
      <c r="K654" s="64" t="str">
        <f t="shared" si="97"/>
        <v/>
      </c>
      <c r="L654" s="65"/>
      <c r="M654" s="124"/>
      <c r="N654" s="67"/>
      <c r="O654" s="68" t="str">
        <f t="shared" si="93"/>
        <v/>
      </c>
      <c r="P654" s="69" t="str">
        <f t="shared" si="98"/>
        <v/>
      </c>
      <c r="Q654" s="69" t="str">
        <f t="shared" si="99"/>
        <v/>
      </c>
      <c r="R654" s="70" t="str">
        <f t="shared" si="100"/>
        <v/>
      </c>
      <c r="S654" s="71" t="b">
        <f t="shared" si="94"/>
        <v>0</v>
      </c>
      <c r="T654" s="72" t="b">
        <f t="shared" si="95"/>
        <v>0</v>
      </c>
      <c r="U654" s="72"/>
      <c r="V654" s="72"/>
      <c r="W654" s="72" t="b">
        <f t="shared" si="92"/>
        <v>0</v>
      </c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</row>
    <row r="655" spans="3:35" s="73" customFormat="1" ht="13.2" x14ac:dyDescent="0.25">
      <c r="C655" s="125"/>
      <c r="D655" s="126"/>
      <c r="E655" s="127"/>
      <c r="F655" s="128"/>
      <c r="G655" s="128"/>
      <c r="H655" s="128"/>
      <c r="I655" s="62" t="s">
        <v>239</v>
      </c>
      <c r="J655" s="63" t="str">
        <f t="shared" si="96"/>
        <v/>
      </c>
      <c r="K655" s="64" t="str">
        <f t="shared" si="97"/>
        <v/>
      </c>
      <c r="L655" s="65"/>
      <c r="M655" s="124"/>
      <c r="N655" s="67"/>
      <c r="O655" s="68" t="str">
        <f t="shared" si="93"/>
        <v/>
      </c>
      <c r="P655" s="69" t="str">
        <f t="shared" si="98"/>
        <v/>
      </c>
      <c r="Q655" s="69" t="str">
        <f t="shared" si="99"/>
        <v/>
      </c>
      <c r="R655" s="70" t="str">
        <f t="shared" si="100"/>
        <v/>
      </c>
      <c r="S655" s="71" t="b">
        <f t="shared" si="94"/>
        <v>0</v>
      </c>
      <c r="T655" s="72" t="b">
        <f t="shared" si="95"/>
        <v>0</v>
      </c>
      <c r="U655" s="72"/>
      <c r="V655" s="72"/>
      <c r="W655" s="72" t="b">
        <f t="shared" si="92"/>
        <v>0</v>
      </c>
      <c r="Y655" s="91"/>
      <c r="Z655" s="91"/>
      <c r="AA655" s="91"/>
      <c r="AB655" s="91"/>
      <c r="AC655" s="91"/>
      <c r="AD655" s="91"/>
      <c r="AE655" s="91"/>
      <c r="AF655" s="91"/>
      <c r="AG655" s="91"/>
      <c r="AH655" s="91"/>
      <c r="AI655" s="91"/>
    </row>
    <row r="656" spans="3:35" s="73" customFormat="1" ht="13.2" x14ac:dyDescent="0.25">
      <c r="C656" s="125"/>
      <c r="D656" s="126"/>
      <c r="E656" s="127"/>
      <c r="F656" s="128"/>
      <c r="G656" s="128"/>
      <c r="H656" s="128"/>
      <c r="I656" s="62" t="s">
        <v>240</v>
      </c>
      <c r="J656" s="63" t="str">
        <f t="shared" si="96"/>
        <v/>
      </c>
      <c r="K656" s="64" t="str">
        <f t="shared" si="97"/>
        <v/>
      </c>
      <c r="L656" s="65"/>
      <c r="M656" s="124"/>
      <c r="N656" s="67"/>
      <c r="O656" s="68" t="str">
        <f t="shared" si="93"/>
        <v/>
      </c>
      <c r="P656" s="69" t="str">
        <f t="shared" si="98"/>
        <v/>
      </c>
      <c r="Q656" s="69" t="str">
        <f t="shared" si="99"/>
        <v/>
      </c>
      <c r="R656" s="70" t="str">
        <f t="shared" si="100"/>
        <v/>
      </c>
      <c r="S656" s="71" t="b">
        <f t="shared" si="94"/>
        <v>0</v>
      </c>
      <c r="T656" s="72" t="b">
        <f t="shared" si="95"/>
        <v>0</v>
      </c>
      <c r="U656" s="72"/>
      <c r="V656" s="72"/>
      <c r="W656" s="72" t="b">
        <f t="shared" si="92"/>
        <v>0</v>
      </c>
      <c r="Y656" s="91"/>
      <c r="Z656" s="91"/>
      <c r="AA656" s="91"/>
      <c r="AB656" s="91"/>
      <c r="AC656" s="91"/>
      <c r="AD656" s="91"/>
      <c r="AE656" s="91"/>
      <c r="AF656" s="91"/>
      <c r="AG656" s="91"/>
      <c r="AH656" s="91"/>
      <c r="AI656" s="91"/>
    </row>
    <row r="657" spans="3:35" s="73" customFormat="1" ht="13.2" x14ac:dyDescent="0.25">
      <c r="C657" s="125"/>
      <c r="D657" s="126"/>
      <c r="E657" s="127"/>
      <c r="F657" s="128"/>
      <c r="G657" s="128"/>
      <c r="H657" s="128"/>
      <c r="I657" s="62" t="s">
        <v>241</v>
      </c>
      <c r="J657" s="63" t="str">
        <f t="shared" si="96"/>
        <v/>
      </c>
      <c r="K657" s="64" t="str">
        <f t="shared" si="97"/>
        <v/>
      </c>
      <c r="L657" s="65"/>
      <c r="M657" s="124"/>
      <c r="N657" s="67"/>
      <c r="O657" s="68" t="str">
        <f t="shared" si="93"/>
        <v/>
      </c>
      <c r="P657" s="69" t="str">
        <f t="shared" si="98"/>
        <v/>
      </c>
      <c r="Q657" s="69" t="str">
        <f t="shared" si="99"/>
        <v/>
      </c>
      <c r="R657" s="70" t="str">
        <f t="shared" si="100"/>
        <v/>
      </c>
      <c r="S657" s="71" t="b">
        <f t="shared" si="94"/>
        <v>0</v>
      </c>
      <c r="T657" s="72" t="b">
        <f t="shared" si="95"/>
        <v>0</v>
      </c>
      <c r="U657" s="72"/>
      <c r="V657" s="72"/>
      <c r="W657" s="72" t="b">
        <f t="shared" si="92"/>
        <v>0</v>
      </c>
      <c r="Y657" s="91"/>
      <c r="Z657" s="91"/>
      <c r="AA657" s="91"/>
      <c r="AB657" s="91"/>
      <c r="AC657" s="91"/>
      <c r="AD657" s="91"/>
      <c r="AE657" s="91"/>
      <c r="AF657" s="91"/>
      <c r="AG657" s="91"/>
      <c r="AH657" s="91"/>
      <c r="AI657" s="91"/>
    </row>
    <row r="658" spans="3:35" s="73" customFormat="1" ht="13.2" x14ac:dyDescent="0.25">
      <c r="C658" s="125"/>
      <c r="D658" s="126"/>
      <c r="E658" s="127"/>
      <c r="F658" s="128"/>
      <c r="G658" s="128"/>
      <c r="H658" s="128"/>
      <c r="I658" s="62" t="s">
        <v>242</v>
      </c>
      <c r="J658" s="63" t="str">
        <f t="shared" si="96"/>
        <v/>
      </c>
      <c r="K658" s="64" t="str">
        <f t="shared" si="97"/>
        <v/>
      </c>
      <c r="L658" s="65"/>
      <c r="M658" s="124"/>
      <c r="N658" s="67"/>
      <c r="O658" s="68" t="str">
        <f t="shared" si="93"/>
        <v/>
      </c>
      <c r="P658" s="69" t="str">
        <f t="shared" si="98"/>
        <v/>
      </c>
      <c r="Q658" s="69" t="str">
        <f t="shared" si="99"/>
        <v/>
      </c>
      <c r="R658" s="70" t="str">
        <f t="shared" si="100"/>
        <v/>
      </c>
      <c r="S658" s="71" t="b">
        <f t="shared" si="94"/>
        <v>0</v>
      </c>
      <c r="T658" s="72" t="b">
        <f t="shared" si="95"/>
        <v>0</v>
      </c>
      <c r="U658" s="72"/>
      <c r="V658" s="72"/>
      <c r="W658" s="72" t="b">
        <f t="shared" si="92"/>
        <v>0</v>
      </c>
      <c r="Y658" s="91"/>
      <c r="Z658" s="91"/>
      <c r="AA658" s="91"/>
      <c r="AB658" s="91"/>
      <c r="AC658" s="91"/>
      <c r="AD658" s="91"/>
      <c r="AE658" s="91"/>
      <c r="AF658" s="91"/>
      <c r="AG658" s="91"/>
      <c r="AH658" s="91"/>
      <c r="AI658" s="91"/>
    </row>
    <row r="659" spans="3:35" s="73" customFormat="1" ht="13.2" x14ac:dyDescent="0.25">
      <c r="C659" s="125"/>
      <c r="D659" s="126"/>
      <c r="E659" s="127"/>
      <c r="F659" s="128"/>
      <c r="G659" s="128"/>
      <c r="H659" s="128"/>
      <c r="I659" s="62" t="s">
        <v>243</v>
      </c>
      <c r="J659" s="63" t="str">
        <f t="shared" si="96"/>
        <v/>
      </c>
      <c r="K659" s="64" t="str">
        <f t="shared" si="97"/>
        <v/>
      </c>
      <c r="L659" s="65"/>
      <c r="M659" s="124"/>
      <c r="N659" s="67"/>
      <c r="O659" s="68" t="str">
        <f t="shared" si="93"/>
        <v/>
      </c>
      <c r="P659" s="69" t="str">
        <f t="shared" si="98"/>
        <v/>
      </c>
      <c r="Q659" s="69" t="str">
        <f t="shared" si="99"/>
        <v/>
      </c>
      <c r="R659" s="70" t="str">
        <f t="shared" si="100"/>
        <v/>
      </c>
      <c r="S659" s="71" t="b">
        <f t="shared" si="94"/>
        <v>0</v>
      </c>
      <c r="T659" s="72" t="b">
        <f t="shared" si="95"/>
        <v>0</v>
      </c>
      <c r="U659" s="72"/>
      <c r="V659" s="72"/>
      <c r="W659" s="72" t="b">
        <f t="shared" si="92"/>
        <v>0</v>
      </c>
      <c r="Y659" s="91"/>
      <c r="Z659" s="91"/>
      <c r="AA659" s="91"/>
      <c r="AB659" s="91"/>
      <c r="AC659" s="91"/>
      <c r="AD659" s="91"/>
      <c r="AE659" s="91"/>
      <c r="AF659" s="91"/>
      <c r="AG659" s="91"/>
      <c r="AH659" s="91"/>
      <c r="AI659" s="91"/>
    </row>
    <row r="660" spans="3:35" s="73" customFormat="1" ht="13.2" x14ac:dyDescent="0.25">
      <c r="C660" s="125"/>
      <c r="D660" s="126"/>
      <c r="E660" s="127"/>
      <c r="F660" s="128"/>
      <c r="G660" s="128"/>
      <c r="H660" s="128"/>
      <c r="I660" s="62" t="s">
        <v>244</v>
      </c>
      <c r="J660" s="63" t="str">
        <f t="shared" si="96"/>
        <v/>
      </c>
      <c r="K660" s="64" t="str">
        <f t="shared" si="97"/>
        <v/>
      </c>
      <c r="L660" s="65"/>
      <c r="M660" s="124"/>
      <c r="N660" s="67"/>
      <c r="O660" s="68" t="str">
        <f t="shared" si="93"/>
        <v/>
      </c>
      <c r="P660" s="69" t="str">
        <f t="shared" si="98"/>
        <v/>
      </c>
      <c r="Q660" s="69" t="str">
        <f t="shared" si="99"/>
        <v/>
      </c>
      <c r="R660" s="70" t="str">
        <f t="shared" si="100"/>
        <v/>
      </c>
      <c r="S660" s="71" t="b">
        <f t="shared" si="94"/>
        <v>0</v>
      </c>
      <c r="T660" s="72" t="b">
        <f t="shared" si="95"/>
        <v>0</v>
      </c>
      <c r="U660" s="72"/>
      <c r="V660" s="72"/>
      <c r="W660" s="72" t="b">
        <f t="shared" si="92"/>
        <v>0</v>
      </c>
      <c r="Y660" s="91"/>
      <c r="Z660" s="91"/>
      <c r="AA660" s="91"/>
      <c r="AB660" s="91"/>
      <c r="AC660" s="91"/>
      <c r="AD660" s="91"/>
      <c r="AE660" s="91"/>
      <c r="AF660" s="91"/>
      <c r="AG660" s="91"/>
      <c r="AH660" s="91"/>
      <c r="AI660" s="91"/>
    </row>
    <row r="661" spans="3:35" s="73" customFormat="1" ht="13.2" x14ac:dyDescent="0.25">
      <c r="C661" s="125"/>
      <c r="D661" s="126"/>
      <c r="E661" s="127"/>
      <c r="F661" s="128"/>
      <c r="G661" s="128"/>
      <c r="H661" s="128"/>
      <c r="I661" s="62" t="s">
        <v>245</v>
      </c>
      <c r="J661" s="63" t="str">
        <f t="shared" si="96"/>
        <v/>
      </c>
      <c r="K661" s="64" t="str">
        <f t="shared" si="97"/>
        <v/>
      </c>
      <c r="L661" s="65"/>
      <c r="M661" s="124"/>
      <c r="N661" s="67"/>
      <c r="O661" s="68" t="str">
        <f t="shared" si="93"/>
        <v/>
      </c>
      <c r="P661" s="69" t="str">
        <f t="shared" si="98"/>
        <v/>
      </c>
      <c r="Q661" s="69" t="str">
        <f t="shared" si="99"/>
        <v/>
      </c>
      <c r="R661" s="70" t="str">
        <f t="shared" si="100"/>
        <v/>
      </c>
      <c r="S661" s="71" t="b">
        <f t="shared" si="94"/>
        <v>0</v>
      </c>
      <c r="T661" s="72" t="b">
        <f t="shared" si="95"/>
        <v>0</v>
      </c>
      <c r="U661" s="72"/>
      <c r="V661" s="72"/>
      <c r="W661" s="72" t="b">
        <f t="shared" si="92"/>
        <v>0</v>
      </c>
      <c r="Y661" s="91"/>
      <c r="Z661" s="91"/>
      <c r="AA661" s="91"/>
      <c r="AB661" s="91"/>
      <c r="AC661" s="91"/>
      <c r="AD661" s="91"/>
      <c r="AE661" s="91"/>
      <c r="AF661" s="91"/>
      <c r="AG661" s="91"/>
      <c r="AH661" s="91"/>
      <c r="AI661" s="91"/>
    </row>
    <row r="662" spans="3:35" s="73" customFormat="1" ht="13.2" x14ac:dyDescent="0.25">
      <c r="C662" s="125"/>
      <c r="D662" s="126"/>
      <c r="E662" s="127"/>
      <c r="F662" s="128"/>
      <c r="G662" s="128"/>
      <c r="H662" s="128"/>
      <c r="I662" s="62" t="s">
        <v>246</v>
      </c>
      <c r="J662" s="63" t="str">
        <f t="shared" si="96"/>
        <v/>
      </c>
      <c r="K662" s="64" t="str">
        <f t="shared" si="97"/>
        <v/>
      </c>
      <c r="L662" s="65"/>
      <c r="M662" s="124"/>
      <c r="N662" s="67"/>
      <c r="O662" s="68" t="str">
        <f t="shared" si="93"/>
        <v/>
      </c>
      <c r="P662" s="69" t="str">
        <f t="shared" si="98"/>
        <v/>
      </c>
      <c r="Q662" s="69" t="str">
        <f t="shared" si="99"/>
        <v/>
      </c>
      <c r="R662" s="70" t="str">
        <f t="shared" si="100"/>
        <v/>
      </c>
      <c r="S662" s="71" t="b">
        <f t="shared" si="94"/>
        <v>0</v>
      </c>
      <c r="T662" s="72" t="b">
        <f t="shared" si="95"/>
        <v>0</v>
      </c>
      <c r="U662" s="72"/>
      <c r="V662" s="72"/>
      <c r="W662" s="72" t="b">
        <f t="shared" si="92"/>
        <v>0</v>
      </c>
      <c r="Y662" s="91"/>
      <c r="Z662" s="91"/>
      <c r="AA662" s="91"/>
      <c r="AB662" s="91"/>
      <c r="AC662" s="91"/>
      <c r="AD662" s="91"/>
      <c r="AE662" s="91"/>
      <c r="AF662" s="91"/>
      <c r="AG662" s="91"/>
      <c r="AH662" s="91"/>
      <c r="AI662" s="91"/>
    </row>
    <row r="663" spans="3:35" s="73" customFormat="1" ht="13.2" x14ac:dyDescent="0.25">
      <c r="C663" s="125"/>
      <c r="D663" s="126"/>
      <c r="E663" s="127"/>
      <c r="F663" s="128"/>
      <c r="G663" s="128"/>
      <c r="H663" s="128"/>
      <c r="I663" s="62" t="s">
        <v>247</v>
      </c>
      <c r="J663" s="63" t="str">
        <f t="shared" si="96"/>
        <v/>
      </c>
      <c r="K663" s="64" t="str">
        <f t="shared" si="97"/>
        <v/>
      </c>
      <c r="L663" s="65"/>
      <c r="M663" s="124"/>
      <c r="N663" s="67"/>
      <c r="O663" s="68" t="str">
        <f t="shared" si="93"/>
        <v/>
      </c>
      <c r="P663" s="69" t="str">
        <f t="shared" si="98"/>
        <v/>
      </c>
      <c r="Q663" s="69" t="str">
        <f t="shared" si="99"/>
        <v/>
      </c>
      <c r="R663" s="70" t="str">
        <f t="shared" si="100"/>
        <v/>
      </c>
      <c r="S663" s="71" t="b">
        <f t="shared" si="94"/>
        <v>0</v>
      </c>
      <c r="T663" s="72" t="b">
        <f t="shared" si="95"/>
        <v>0</v>
      </c>
      <c r="U663" s="72"/>
      <c r="V663" s="72"/>
      <c r="W663" s="72" t="b">
        <f t="shared" si="92"/>
        <v>0</v>
      </c>
      <c r="Y663" s="91"/>
      <c r="Z663" s="91"/>
      <c r="AA663" s="91"/>
      <c r="AB663" s="91"/>
      <c r="AC663" s="91"/>
      <c r="AD663" s="91"/>
      <c r="AE663" s="91"/>
      <c r="AF663" s="91"/>
      <c r="AG663" s="91"/>
      <c r="AH663" s="91"/>
      <c r="AI663" s="91"/>
    </row>
    <row r="664" spans="3:35" s="73" customFormat="1" ht="13.2" x14ac:dyDescent="0.25">
      <c r="C664" s="125"/>
      <c r="D664" s="126"/>
      <c r="E664" s="127"/>
      <c r="F664" s="128"/>
      <c r="G664" s="128"/>
      <c r="H664" s="128"/>
      <c r="I664" s="62" t="s">
        <v>248</v>
      </c>
      <c r="J664" s="63" t="str">
        <f t="shared" si="96"/>
        <v/>
      </c>
      <c r="K664" s="64" t="str">
        <f t="shared" si="97"/>
        <v/>
      </c>
      <c r="L664" s="65"/>
      <c r="M664" s="124"/>
      <c r="N664" s="67"/>
      <c r="O664" s="68" t="str">
        <f t="shared" si="93"/>
        <v/>
      </c>
      <c r="P664" s="69" t="str">
        <f t="shared" si="98"/>
        <v/>
      </c>
      <c r="Q664" s="69" t="str">
        <f t="shared" si="99"/>
        <v/>
      </c>
      <c r="R664" s="70" t="str">
        <f t="shared" si="100"/>
        <v/>
      </c>
      <c r="S664" s="71" t="b">
        <f t="shared" si="94"/>
        <v>0</v>
      </c>
      <c r="T664" s="72" t="b">
        <f t="shared" si="95"/>
        <v>0</v>
      </c>
      <c r="U664" s="72"/>
      <c r="V664" s="72"/>
      <c r="W664" s="72" t="b">
        <f t="shared" si="92"/>
        <v>0</v>
      </c>
      <c r="Y664" s="91"/>
      <c r="Z664" s="91"/>
      <c r="AA664" s="91"/>
      <c r="AB664" s="91"/>
      <c r="AC664" s="91"/>
      <c r="AD664" s="91"/>
      <c r="AE664" s="91"/>
      <c r="AF664" s="91"/>
      <c r="AG664" s="91"/>
      <c r="AH664" s="91"/>
      <c r="AI664" s="91"/>
    </row>
    <row r="665" spans="3:35" s="73" customFormat="1" ht="13.2" x14ac:dyDescent="0.25">
      <c r="C665" s="125"/>
      <c r="D665" s="126"/>
      <c r="E665" s="127"/>
      <c r="F665" s="128"/>
      <c r="G665" s="128"/>
      <c r="H665" s="128"/>
      <c r="I665" s="62" t="s">
        <v>249</v>
      </c>
      <c r="J665" s="63" t="str">
        <f t="shared" si="96"/>
        <v/>
      </c>
      <c r="K665" s="64" t="str">
        <f t="shared" si="97"/>
        <v/>
      </c>
      <c r="L665" s="65"/>
      <c r="M665" s="124"/>
      <c r="N665" s="67"/>
      <c r="O665" s="68" t="str">
        <f t="shared" si="93"/>
        <v/>
      </c>
      <c r="P665" s="69" t="str">
        <f t="shared" si="98"/>
        <v/>
      </c>
      <c r="Q665" s="69" t="str">
        <f t="shared" si="99"/>
        <v/>
      </c>
      <c r="R665" s="70" t="str">
        <f t="shared" si="100"/>
        <v/>
      </c>
      <c r="S665" s="71" t="b">
        <f t="shared" si="94"/>
        <v>0</v>
      </c>
      <c r="T665" s="72" t="b">
        <f t="shared" si="95"/>
        <v>0</v>
      </c>
      <c r="U665" s="72"/>
      <c r="V665" s="72"/>
      <c r="W665" s="72" t="b">
        <f t="shared" si="92"/>
        <v>0</v>
      </c>
      <c r="Y665" s="91"/>
      <c r="Z665" s="91"/>
      <c r="AA665" s="91"/>
      <c r="AB665" s="91"/>
      <c r="AC665" s="91"/>
      <c r="AD665" s="91"/>
      <c r="AE665" s="91"/>
      <c r="AF665" s="91"/>
      <c r="AG665" s="91"/>
      <c r="AH665" s="91"/>
      <c r="AI665" s="91"/>
    </row>
    <row r="666" spans="3:35" s="73" customFormat="1" ht="13.2" x14ac:dyDescent="0.25">
      <c r="C666" s="125"/>
      <c r="D666" s="126"/>
      <c r="E666" s="127"/>
      <c r="F666" s="128"/>
      <c r="G666" s="128"/>
      <c r="H666" s="128"/>
      <c r="I666" s="62" t="s">
        <v>250</v>
      </c>
      <c r="J666" s="63" t="str">
        <f t="shared" si="96"/>
        <v/>
      </c>
      <c r="K666" s="64" t="str">
        <f t="shared" si="97"/>
        <v/>
      </c>
      <c r="L666" s="65"/>
      <c r="M666" s="124"/>
      <c r="N666" s="67"/>
      <c r="O666" s="68" t="str">
        <f t="shared" si="93"/>
        <v/>
      </c>
      <c r="P666" s="69" t="str">
        <f t="shared" si="98"/>
        <v/>
      </c>
      <c r="Q666" s="69" t="str">
        <f t="shared" si="99"/>
        <v/>
      </c>
      <c r="R666" s="70" t="str">
        <f t="shared" si="100"/>
        <v/>
      </c>
      <c r="S666" s="71" t="b">
        <f t="shared" si="94"/>
        <v>0</v>
      </c>
      <c r="T666" s="72" t="b">
        <f t="shared" si="95"/>
        <v>0</v>
      </c>
      <c r="U666" s="72"/>
      <c r="V666" s="72"/>
      <c r="W666" s="72" t="b">
        <f t="shared" si="92"/>
        <v>0</v>
      </c>
      <c r="Y666" s="91"/>
      <c r="Z666" s="91"/>
      <c r="AA666" s="91"/>
      <c r="AB666" s="91"/>
      <c r="AC666" s="91"/>
      <c r="AD666" s="91"/>
      <c r="AE666" s="91"/>
      <c r="AF666" s="91"/>
      <c r="AG666" s="91"/>
      <c r="AH666" s="91"/>
      <c r="AI666" s="91"/>
    </row>
    <row r="667" spans="3:35" s="73" customFormat="1" ht="13.2" x14ac:dyDescent="0.25">
      <c r="C667" s="125"/>
      <c r="D667" s="126"/>
      <c r="E667" s="127"/>
      <c r="F667" s="128"/>
      <c r="G667" s="128"/>
      <c r="H667" s="128"/>
      <c r="I667" s="62" t="s">
        <v>251</v>
      </c>
      <c r="J667" s="63" t="str">
        <f t="shared" si="96"/>
        <v/>
      </c>
      <c r="K667" s="64" t="str">
        <f t="shared" si="97"/>
        <v/>
      </c>
      <c r="L667" s="65"/>
      <c r="M667" s="124"/>
      <c r="N667" s="67"/>
      <c r="O667" s="68" t="str">
        <f t="shared" si="93"/>
        <v/>
      </c>
      <c r="P667" s="69" t="str">
        <f t="shared" si="98"/>
        <v/>
      </c>
      <c r="Q667" s="69" t="str">
        <f t="shared" si="99"/>
        <v/>
      </c>
      <c r="R667" s="70" t="str">
        <f t="shared" si="100"/>
        <v/>
      </c>
      <c r="S667" s="71" t="b">
        <f t="shared" si="94"/>
        <v>0</v>
      </c>
      <c r="T667" s="72" t="b">
        <f t="shared" si="95"/>
        <v>0</v>
      </c>
      <c r="U667" s="72"/>
      <c r="V667" s="72"/>
      <c r="W667" s="72" t="b">
        <f t="shared" si="92"/>
        <v>0</v>
      </c>
      <c r="Y667" s="91"/>
      <c r="Z667" s="91"/>
      <c r="AA667" s="91"/>
      <c r="AB667" s="91"/>
      <c r="AC667" s="91"/>
      <c r="AD667" s="91"/>
      <c r="AE667" s="91"/>
      <c r="AF667" s="91"/>
      <c r="AG667" s="91"/>
      <c r="AH667" s="91"/>
      <c r="AI667" s="91"/>
    </row>
    <row r="668" spans="3:35" s="73" customFormat="1" ht="13.2" x14ac:dyDescent="0.25">
      <c r="C668" s="125"/>
      <c r="D668" s="126"/>
      <c r="E668" s="127"/>
      <c r="F668" s="128"/>
      <c r="G668" s="128"/>
      <c r="H668" s="128"/>
      <c r="I668" s="62" t="s">
        <v>252</v>
      </c>
      <c r="J668" s="63" t="str">
        <f t="shared" si="96"/>
        <v/>
      </c>
      <c r="K668" s="64" t="str">
        <f t="shared" si="97"/>
        <v/>
      </c>
      <c r="L668" s="65"/>
      <c r="M668" s="124"/>
      <c r="N668" s="67"/>
      <c r="O668" s="68" t="str">
        <f t="shared" si="93"/>
        <v/>
      </c>
      <c r="P668" s="69" t="str">
        <f t="shared" si="98"/>
        <v/>
      </c>
      <c r="Q668" s="69" t="str">
        <f t="shared" si="99"/>
        <v/>
      </c>
      <c r="R668" s="70" t="str">
        <f t="shared" si="100"/>
        <v/>
      </c>
      <c r="S668" s="71" t="b">
        <f t="shared" si="94"/>
        <v>0</v>
      </c>
      <c r="T668" s="72" t="b">
        <f t="shared" si="95"/>
        <v>0</v>
      </c>
      <c r="U668" s="72"/>
      <c r="V668" s="72"/>
      <c r="W668" s="72" t="b">
        <f t="shared" si="92"/>
        <v>0</v>
      </c>
      <c r="Y668" s="91"/>
      <c r="Z668" s="91"/>
      <c r="AA668" s="91"/>
      <c r="AB668" s="91"/>
      <c r="AC668" s="91"/>
      <c r="AD668" s="91"/>
      <c r="AE668" s="91"/>
      <c r="AF668" s="91"/>
      <c r="AG668" s="91"/>
      <c r="AH668" s="91"/>
      <c r="AI668" s="91"/>
    </row>
    <row r="669" spans="3:35" s="73" customFormat="1" ht="13.2" x14ac:dyDescent="0.25">
      <c r="C669" s="125"/>
      <c r="D669" s="126"/>
      <c r="E669" s="127"/>
      <c r="F669" s="128"/>
      <c r="G669" s="128"/>
      <c r="H669" s="128"/>
      <c r="I669" s="62" t="s">
        <v>253</v>
      </c>
      <c r="J669" s="63" t="str">
        <f t="shared" si="96"/>
        <v/>
      </c>
      <c r="K669" s="64" t="str">
        <f t="shared" si="97"/>
        <v/>
      </c>
      <c r="L669" s="65"/>
      <c r="M669" s="124"/>
      <c r="N669" s="67"/>
      <c r="O669" s="68" t="str">
        <f t="shared" si="93"/>
        <v/>
      </c>
      <c r="P669" s="69" t="str">
        <f t="shared" si="98"/>
        <v/>
      </c>
      <c r="Q669" s="69" t="str">
        <f t="shared" si="99"/>
        <v/>
      </c>
      <c r="R669" s="70" t="str">
        <f t="shared" si="100"/>
        <v/>
      </c>
      <c r="S669" s="71" t="b">
        <f t="shared" si="94"/>
        <v>0</v>
      </c>
      <c r="T669" s="72" t="b">
        <f t="shared" si="95"/>
        <v>0</v>
      </c>
      <c r="U669" s="72"/>
      <c r="V669" s="72"/>
      <c r="W669" s="72" t="b">
        <f t="shared" si="92"/>
        <v>0</v>
      </c>
      <c r="Y669" s="91"/>
      <c r="Z669" s="91"/>
      <c r="AA669" s="91"/>
      <c r="AB669" s="91"/>
      <c r="AC669" s="91"/>
      <c r="AD669" s="91"/>
      <c r="AE669" s="91"/>
      <c r="AF669" s="91"/>
      <c r="AG669" s="91"/>
      <c r="AH669" s="91"/>
      <c r="AI669" s="91"/>
    </row>
    <row r="670" spans="3:35" s="73" customFormat="1" ht="13.2" x14ac:dyDescent="0.25">
      <c r="C670" s="125"/>
      <c r="D670" s="126"/>
      <c r="E670" s="127"/>
      <c r="F670" s="128"/>
      <c r="G670" s="128"/>
      <c r="H670" s="128"/>
      <c r="I670" s="62" t="s">
        <v>254</v>
      </c>
      <c r="J670" s="63" t="str">
        <f t="shared" si="96"/>
        <v/>
      </c>
      <c r="K670" s="64" t="str">
        <f t="shared" si="97"/>
        <v/>
      </c>
      <c r="L670" s="65"/>
      <c r="M670" s="124"/>
      <c r="N670" s="67"/>
      <c r="O670" s="68" t="str">
        <f t="shared" si="93"/>
        <v/>
      </c>
      <c r="P670" s="69" t="str">
        <f t="shared" si="98"/>
        <v/>
      </c>
      <c r="Q670" s="69" t="str">
        <f t="shared" si="99"/>
        <v/>
      </c>
      <c r="R670" s="70" t="str">
        <f t="shared" si="100"/>
        <v/>
      </c>
      <c r="S670" s="71" t="b">
        <f t="shared" si="94"/>
        <v>0</v>
      </c>
      <c r="T670" s="72" t="b">
        <f t="shared" si="95"/>
        <v>0</v>
      </c>
      <c r="U670" s="72"/>
      <c r="V670" s="72"/>
      <c r="W670" s="72" t="b">
        <f t="shared" si="92"/>
        <v>0</v>
      </c>
      <c r="Y670" s="91"/>
      <c r="Z670" s="91"/>
      <c r="AA670" s="91"/>
      <c r="AB670" s="91"/>
      <c r="AC670" s="91"/>
      <c r="AD670" s="91"/>
      <c r="AE670" s="91"/>
      <c r="AF670" s="91"/>
      <c r="AG670" s="91"/>
      <c r="AH670" s="91"/>
      <c r="AI670" s="91"/>
    </row>
    <row r="671" spans="3:35" s="73" customFormat="1" ht="13.2" x14ac:dyDescent="0.25">
      <c r="C671" s="125"/>
      <c r="D671" s="126"/>
      <c r="E671" s="127"/>
      <c r="F671" s="128"/>
      <c r="G671" s="128"/>
      <c r="H671" s="128"/>
      <c r="I671" s="62" t="s">
        <v>255</v>
      </c>
      <c r="J671" s="63" t="str">
        <f t="shared" si="96"/>
        <v/>
      </c>
      <c r="K671" s="64" t="str">
        <f t="shared" si="97"/>
        <v/>
      </c>
      <c r="L671" s="65"/>
      <c r="M671" s="124"/>
      <c r="N671" s="67"/>
      <c r="O671" s="68" t="str">
        <f t="shared" si="93"/>
        <v/>
      </c>
      <c r="P671" s="69" t="str">
        <f t="shared" si="98"/>
        <v/>
      </c>
      <c r="Q671" s="69" t="str">
        <f t="shared" si="99"/>
        <v/>
      </c>
      <c r="R671" s="70" t="str">
        <f t="shared" si="100"/>
        <v/>
      </c>
      <c r="S671" s="71" t="b">
        <f t="shared" si="94"/>
        <v>0</v>
      </c>
      <c r="T671" s="72" t="b">
        <f t="shared" si="95"/>
        <v>0</v>
      </c>
      <c r="U671" s="72"/>
      <c r="V671" s="72"/>
      <c r="W671" s="72" t="b">
        <f t="shared" si="92"/>
        <v>0</v>
      </c>
      <c r="Y671" s="91"/>
      <c r="Z671" s="91"/>
      <c r="AA671" s="91"/>
      <c r="AB671" s="91"/>
      <c r="AC671" s="91"/>
      <c r="AD671" s="91"/>
      <c r="AE671" s="91"/>
      <c r="AF671" s="91"/>
      <c r="AG671" s="91"/>
      <c r="AH671" s="91"/>
      <c r="AI671" s="91"/>
    </row>
    <row r="672" spans="3:35" s="73" customFormat="1" ht="13.2" x14ac:dyDescent="0.25">
      <c r="C672" s="125"/>
      <c r="D672" s="126"/>
      <c r="E672" s="127"/>
      <c r="F672" s="128"/>
      <c r="G672" s="128"/>
      <c r="H672" s="128"/>
      <c r="I672" s="62" t="s">
        <v>256</v>
      </c>
      <c r="J672" s="63" t="str">
        <f t="shared" si="96"/>
        <v/>
      </c>
      <c r="K672" s="64" t="str">
        <f t="shared" si="97"/>
        <v/>
      </c>
      <c r="L672" s="65"/>
      <c r="M672" s="124"/>
      <c r="N672" s="67"/>
      <c r="O672" s="68" t="str">
        <f t="shared" si="93"/>
        <v/>
      </c>
      <c r="P672" s="69" t="str">
        <f t="shared" si="98"/>
        <v/>
      </c>
      <c r="Q672" s="69" t="str">
        <f t="shared" si="99"/>
        <v/>
      </c>
      <c r="R672" s="70" t="str">
        <f t="shared" si="100"/>
        <v/>
      </c>
      <c r="S672" s="71" t="b">
        <f t="shared" si="94"/>
        <v>0</v>
      </c>
      <c r="T672" s="72" t="b">
        <f t="shared" si="95"/>
        <v>0</v>
      </c>
      <c r="U672" s="72"/>
      <c r="V672" s="72"/>
      <c r="W672" s="72" t="b">
        <f t="shared" si="92"/>
        <v>0</v>
      </c>
      <c r="Y672" s="91"/>
      <c r="Z672" s="91"/>
      <c r="AA672" s="91"/>
      <c r="AB672" s="91"/>
      <c r="AC672" s="91"/>
      <c r="AD672" s="91"/>
      <c r="AE672" s="91"/>
      <c r="AF672" s="91"/>
      <c r="AG672" s="91"/>
      <c r="AH672" s="91"/>
      <c r="AI672" s="91"/>
    </row>
    <row r="673" spans="3:35" s="73" customFormat="1" ht="13.2" x14ac:dyDescent="0.25">
      <c r="C673" s="125"/>
      <c r="D673" s="126"/>
      <c r="E673" s="127"/>
      <c r="F673" s="128"/>
      <c r="G673" s="128"/>
      <c r="H673" s="128"/>
      <c r="I673" s="62" t="s">
        <v>257</v>
      </c>
      <c r="J673" s="63" t="str">
        <f t="shared" si="96"/>
        <v/>
      </c>
      <c r="K673" s="64" t="str">
        <f t="shared" si="97"/>
        <v/>
      </c>
      <c r="L673" s="65"/>
      <c r="M673" s="124"/>
      <c r="N673" s="67"/>
      <c r="O673" s="68" t="str">
        <f t="shared" si="93"/>
        <v/>
      </c>
      <c r="P673" s="69" t="str">
        <f t="shared" si="98"/>
        <v/>
      </c>
      <c r="Q673" s="69" t="str">
        <f t="shared" si="99"/>
        <v/>
      </c>
      <c r="R673" s="70" t="str">
        <f t="shared" si="100"/>
        <v/>
      </c>
      <c r="S673" s="71" t="b">
        <f t="shared" si="94"/>
        <v>0</v>
      </c>
      <c r="T673" s="72" t="b">
        <f t="shared" si="95"/>
        <v>0</v>
      </c>
      <c r="U673" s="72"/>
      <c r="V673" s="72"/>
      <c r="W673" s="72" t="b">
        <f t="shared" si="92"/>
        <v>0</v>
      </c>
      <c r="Y673" s="91"/>
      <c r="Z673" s="91"/>
      <c r="AA673" s="91"/>
      <c r="AB673" s="91"/>
      <c r="AC673" s="91"/>
      <c r="AD673" s="91"/>
      <c r="AE673" s="91"/>
      <c r="AF673" s="91"/>
      <c r="AG673" s="91"/>
      <c r="AH673" s="91"/>
      <c r="AI673" s="91"/>
    </row>
    <row r="674" spans="3:35" s="73" customFormat="1" ht="13.2" x14ac:dyDescent="0.25">
      <c r="C674" s="125"/>
      <c r="D674" s="126"/>
      <c r="E674" s="127"/>
      <c r="F674" s="128"/>
      <c r="G674" s="128"/>
      <c r="H674" s="128"/>
      <c r="I674" s="62" t="s">
        <v>258</v>
      </c>
      <c r="J674" s="63" t="str">
        <f t="shared" si="96"/>
        <v/>
      </c>
      <c r="K674" s="64" t="str">
        <f t="shared" si="97"/>
        <v/>
      </c>
      <c r="L674" s="65"/>
      <c r="M674" s="124"/>
      <c r="N674" s="67"/>
      <c r="O674" s="68" t="str">
        <f t="shared" si="93"/>
        <v/>
      </c>
      <c r="P674" s="69" t="str">
        <f t="shared" si="98"/>
        <v/>
      </c>
      <c r="Q674" s="69" t="str">
        <f t="shared" si="99"/>
        <v/>
      </c>
      <c r="R674" s="70" t="str">
        <f t="shared" si="100"/>
        <v/>
      </c>
      <c r="S674" s="71" t="b">
        <f t="shared" si="94"/>
        <v>0</v>
      </c>
      <c r="T674" s="72" t="b">
        <f t="shared" si="95"/>
        <v>0</v>
      </c>
      <c r="U674" s="72"/>
      <c r="V674" s="72"/>
      <c r="W674" s="72" t="b">
        <f t="shared" si="92"/>
        <v>0</v>
      </c>
      <c r="Y674" s="91"/>
      <c r="Z674" s="91"/>
      <c r="AA674" s="91"/>
      <c r="AB674" s="91"/>
      <c r="AC674" s="91"/>
      <c r="AD674" s="91"/>
      <c r="AE674" s="91"/>
      <c r="AF674" s="91"/>
      <c r="AG674" s="91"/>
      <c r="AH674" s="91"/>
      <c r="AI674" s="91"/>
    </row>
    <row r="675" spans="3:35" s="73" customFormat="1" ht="13.2" x14ac:dyDescent="0.25">
      <c r="C675" s="125"/>
      <c r="D675" s="126"/>
      <c r="E675" s="127"/>
      <c r="F675" s="128"/>
      <c r="G675" s="128"/>
      <c r="H675" s="128"/>
      <c r="I675" s="62" t="s">
        <v>259</v>
      </c>
      <c r="J675" s="63" t="str">
        <f t="shared" si="96"/>
        <v/>
      </c>
      <c r="K675" s="64" t="str">
        <f t="shared" si="97"/>
        <v/>
      </c>
      <c r="L675" s="65"/>
      <c r="M675" s="124"/>
      <c r="N675" s="67"/>
      <c r="O675" s="68" t="str">
        <f t="shared" si="93"/>
        <v/>
      </c>
      <c r="P675" s="69" t="str">
        <f t="shared" si="98"/>
        <v/>
      </c>
      <c r="Q675" s="69" t="str">
        <f t="shared" si="99"/>
        <v/>
      </c>
      <c r="R675" s="70" t="str">
        <f t="shared" si="100"/>
        <v/>
      </c>
      <c r="S675" s="71" t="b">
        <f t="shared" si="94"/>
        <v>0</v>
      </c>
      <c r="T675" s="72" t="b">
        <f t="shared" si="95"/>
        <v>0</v>
      </c>
      <c r="U675" s="72"/>
      <c r="V675" s="72"/>
      <c r="W675" s="72" t="b">
        <f t="shared" si="92"/>
        <v>0</v>
      </c>
      <c r="Y675" s="91"/>
      <c r="Z675" s="91"/>
      <c r="AA675" s="91"/>
      <c r="AB675" s="91"/>
      <c r="AC675" s="91"/>
      <c r="AD675" s="91"/>
      <c r="AE675" s="91"/>
      <c r="AF675" s="91"/>
      <c r="AG675" s="91"/>
      <c r="AH675" s="91"/>
      <c r="AI675" s="91"/>
    </row>
    <row r="676" spans="3:35" s="73" customFormat="1" ht="13.2" x14ac:dyDescent="0.25">
      <c r="C676" s="125"/>
      <c r="D676" s="126"/>
      <c r="E676" s="127"/>
      <c r="F676" s="128"/>
      <c r="G676" s="128"/>
      <c r="H676" s="128"/>
      <c r="I676" s="62" t="s">
        <v>260</v>
      </c>
      <c r="J676" s="63" t="str">
        <f t="shared" si="96"/>
        <v/>
      </c>
      <c r="K676" s="64" t="str">
        <f t="shared" si="97"/>
        <v/>
      </c>
      <c r="L676" s="65"/>
      <c r="M676" s="124"/>
      <c r="N676" s="67"/>
      <c r="O676" s="68" t="str">
        <f t="shared" si="93"/>
        <v/>
      </c>
      <c r="P676" s="69" t="str">
        <f t="shared" si="98"/>
        <v/>
      </c>
      <c r="Q676" s="69" t="str">
        <f t="shared" si="99"/>
        <v/>
      </c>
      <c r="R676" s="70" t="str">
        <f t="shared" si="100"/>
        <v/>
      </c>
      <c r="S676" s="71" t="b">
        <f t="shared" si="94"/>
        <v>0</v>
      </c>
      <c r="T676" s="72" t="b">
        <f t="shared" si="95"/>
        <v>0</v>
      </c>
      <c r="U676" s="72"/>
      <c r="V676" s="72"/>
      <c r="W676" s="72" t="b">
        <f t="shared" si="92"/>
        <v>0</v>
      </c>
      <c r="Y676" s="91"/>
      <c r="Z676" s="91"/>
      <c r="AA676" s="91"/>
      <c r="AB676" s="91"/>
      <c r="AC676" s="91"/>
      <c r="AD676" s="91"/>
      <c r="AE676" s="91"/>
      <c r="AF676" s="91"/>
      <c r="AG676" s="91"/>
      <c r="AH676" s="91"/>
      <c r="AI676" s="91"/>
    </row>
    <row r="677" spans="3:35" s="73" customFormat="1" ht="13.2" x14ac:dyDescent="0.25">
      <c r="C677" s="125"/>
      <c r="D677" s="126"/>
      <c r="E677" s="127"/>
      <c r="F677" s="128"/>
      <c r="G677" s="128"/>
      <c r="H677" s="128"/>
      <c r="I677" s="62" t="s">
        <v>261</v>
      </c>
      <c r="J677" s="63" t="str">
        <f t="shared" si="96"/>
        <v/>
      </c>
      <c r="K677" s="64" t="str">
        <f t="shared" si="97"/>
        <v/>
      </c>
      <c r="L677" s="65"/>
      <c r="M677" s="124"/>
      <c r="N677" s="67"/>
      <c r="O677" s="68" t="str">
        <f t="shared" si="93"/>
        <v/>
      </c>
      <c r="P677" s="69" t="str">
        <f t="shared" si="98"/>
        <v/>
      </c>
      <c r="Q677" s="69" t="str">
        <f t="shared" si="99"/>
        <v/>
      </c>
      <c r="R677" s="70" t="str">
        <f t="shared" si="100"/>
        <v/>
      </c>
      <c r="S677" s="71" t="b">
        <f t="shared" si="94"/>
        <v>0</v>
      </c>
      <c r="T677" s="72" t="b">
        <f t="shared" si="95"/>
        <v>0</v>
      </c>
      <c r="U677" s="72"/>
      <c r="V677" s="72"/>
      <c r="W677" s="72" t="b">
        <f t="shared" si="92"/>
        <v>0</v>
      </c>
      <c r="Y677" s="91"/>
      <c r="Z677" s="91"/>
      <c r="AA677" s="91"/>
      <c r="AB677" s="91"/>
      <c r="AC677" s="91"/>
      <c r="AD677" s="91"/>
      <c r="AE677" s="91"/>
      <c r="AF677" s="91"/>
      <c r="AG677" s="91"/>
      <c r="AH677" s="91"/>
      <c r="AI677" s="91"/>
    </row>
    <row r="678" spans="3:35" s="73" customFormat="1" ht="13.2" x14ac:dyDescent="0.25">
      <c r="C678" s="125"/>
      <c r="D678" s="126"/>
      <c r="E678" s="127"/>
      <c r="F678" s="128"/>
      <c r="G678" s="128"/>
      <c r="H678" s="128"/>
      <c r="I678" s="62" t="s">
        <v>262</v>
      </c>
      <c r="J678" s="63" t="str">
        <f t="shared" si="96"/>
        <v/>
      </c>
      <c r="K678" s="64" t="str">
        <f t="shared" si="97"/>
        <v/>
      </c>
      <c r="L678" s="65"/>
      <c r="M678" s="124"/>
      <c r="N678" s="67"/>
      <c r="O678" s="68" t="str">
        <f t="shared" si="93"/>
        <v/>
      </c>
      <c r="P678" s="69" t="str">
        <f t="shared" si="98"/>
        <v/>
      </c>
      <c r="Q678" s="69" t="str">
        <f t="shared" si="99"/>
        <v/>
      </c>
      <c r="R678" s="70" t="str">
        <f t="shared" si="100"/>
        <v/>
      </c>
      <c r="S678" s="71" t="b">
        <f t="shared" si="94"/>
        <v>0</v>
      </c>
      <c r="T678" s="72" t="b">
        <f t="shared" si="95"/>
        <v>0</v>
      </c>
      <c r="U678" s="72"/>
      <c r="V678" s="72"/>
      <c r="W678" s="72" t="b">
        <f t="shared" si="92"/>
        <v>0</v>
      </c>
      <c r="Y678" s="91"/>
      <c r="Z678" s="91"/>
      <c r="AA678" s="91"/>
      <c r="AB678" s="91"/>
      <c r="AC678" s="91"/>
      <c r="AD678" s="91"/>
      <c r="AE678" s="91"/>
      <c r="AF678" s="91"/>
      <c r="AG678" s="91"/>
      <c r="AH678" s="91"/>
      <c r="AI678" s="91"/>
    </row>
    <row r="679" spans="3:35" s="73" customFormat="1" ht="13.2" x14ac:dyDescent="0.25">
      <c r="C679" s="125"/>
      <c r="D679" s="126"/>
      <c r="E679" s="127"/>
      <c r="F679" s="128"/>
      <c r="G679" s="128"/>
      <c r="H679" s="128"/>
      <c r="I679" s="62" t="s">
        <v>263</v>
      </c>
      <c r="J679" s="63" t="str">
        <f t="shared" si="96"/>
        <v/>
      </c>
      <c r="K679" s="64" t="str">
        <f t="shared" si="97"/>
        <v/>
      </c>
      <c r="L679" s="65"/>
      <c r="M679" s="124"/>
      <c r="N679" s="67"/>
      <c r="O679" s="68" t="str">
        <f t="shared" si="93"/>
        <v/>
      </c>
      <c r="P679" s="69" t="str">
        <f t="shared" si="98"/>
        <v/>
      </c>
      <c r="Q679" s="69" t="str">
        <f t="shared" si="99"/>
        <v/>
      </c>
      <c r="R679" s="70" t="str">
        <f t="shared" si="100"/>
        <v/>
      </c>
      <c r="S679" s="71" t="b">
        <f t="shared" si="94"/>
        <v>0</v>
      </c>
      <c r="T679" s="72" t="b">
        <f t="shared" si="95"/>
        <v>0</v>
      </c>
      <c r="U679" s="72"/>
      <c r="V679" s="72"/>
      <c r="W679" s="72" t="b">
        <f t="shared" si="92"/>
        <v>0</v>
      </c>
      <c r="Y679" s="91"/>
      <c r="Z679" s="91"/>
      <c r="AA679" s="91"/>
      <c r="AB679" s="91"/>
      <c r="AC679" s="91"/>
      <c r="AD679" s="91"/>
      <c r="AE679" s="91"/>
      <c r="AF679" s="91"/>
      <c r="AG679" s="91"/>
      <c r="AH679" s="91"/>
      <c r="AI679" s="91"/>
    </row>
    <row r="680" spans="3:35" s="73" customFormat="1" ht="13.2" x14ac:dyDescent="0.25">
      <c r="C680" s="125"/>
      <c r="D680" s="126"/>
      <c r="E680" s="127"/>
      <c r="F680" s="128"/>
      <c r="G680" s="128"/>
      <c r="H680" s="128"/>
      <c r="I680" s="62" t="s">
        <v>264</v>
      </c>
      <c r="J680" s="63" t="str">
        <f t="shared" si="96"/>
        <v/>
      </c>
      <c r="K680" s="64" t="str">
        <f t="shared" si="97"/>
        <v/>
      </c>
      <c r="L680" s="65"/>
      <c r="M680" s="124"/>
      <c r="N680" s="67"/>
      <c r="O680" s="68" t="str">
        <f t="shared" si="93"/>
        <v/>
      </c>
      <c r="P680" s="69" t="str">
        <f t="shared" si="98"/>
        <v/>
      </c>
      <c r="Q680" s="69" t="str">
        <f t="shared" si="99"/>
        <v/>
      </c>
      <c r="R680" s="70" t="str">
        <f t="shared" si="100"/>
        <v/>
      </c>
      <c r="S680" s="71" t="b">
        <f t="shared" si="94"/>
        <v>0</v>
      </c>
      <c r="T680" s="72" t="b">
        <f t="shared" si="95"/>
        <v>0</v>
      </c>
      <c r="U680" s="72"/>
      <c r="V680" s="72"/>
      <c r="W680" s="72" t="b">
        <f t="shared" si="92"/>
        <v>0</v>
      </c>
      <c r="Y680" s="91"/>
      <c r="Z680" s="91"/>
      <c r="AA680" s="91"/>
      <c r="AB680" s="91"/>
      <c r="AC680" s="91"/>
      <c r="AD680" s="91"/>
      <c r="AE680" s="91"/>
      <c r="AF680" s="91"/>
      <c r="AG680" s="91"/>
      <c r="AH680" s="91"/>
      <c r="AI680" s="91"/>
    </row>
    <row r="681" spans="3:35" s="73" customFormat="1" ht="13.2" x14ac:dyDescent="0.25">
      <c r="C681" s="125"/>
      <c r="D681" s="126"/>
      <c r="E681" s="127"/>
      <c r="F681" s="128"/>
      <c r="G681" s="128"/>
      <c r="H681" s="128"/>
      <c r="I681" s="62" t="s">
        <v>265</v>
      </c>
      <c r="J681" s="63" t="str">
        <f t="shared" si="96"/>
        <v/>
      </c>
      <c r="K681" s="64" t="str">
        <f t="shared" si="97"/>
        <v/>
      </c>
      <c r="L681" s="65"/>
      <c r="M681" s="124"/>
      <c r="N681" s="67"/>
      <c r="O681" s="68" t="str">
        <f t="shared" si="93"/>
        <v/>
      </c>
      <c r="P681" s="69" t="str">
        <f t="shared" si="98"/>
        <v/>
      </c>
      <c r="Q681" s="69" t="str">
        <f t="shared" si="99"/>
        <v/>
      </c>
      <c r="R681" s="70" t="str">
        <f t="shared" si="100"/>
        <v/>
      </c>
      <c r="S681" s="71" t="b">
        <f t="shared" si="94"/>
        <v>0</v>
      </c>
      <c r="T681" s="72" t="b">
        <f t="shared" si="95"/>
        <v>0</v>
      </c>
      <c r="U681" s="72"/>
      <c r="V681" s="72"/>
      <c r="W681" s="72" t="b">
        <f t="shared" si="92"/>
        <v>0</v>
      </c>
      <c r="Y681" s="91"/>
      <c r="Z681" s="91"/>
      <c r="AA681" s="91"/>
      <c r="AB681" s="91"/>
      <c r="AC681" s="91"/>
      <c r="AD681" s="91"/>
      <c r="AE681" s="91"/>
      <c r="AF681" s="91"/>
      <c r="AG681" s="91"/>
      <c r="AH681" s="91"/>
      <c r="AI681" s="91"/>
    </row>
    <row r="682" spans="3:35" s="73" customFormat="1" ht="13.2" x14ac:dyDescent="0.25">
      <c r="C682" s="125"/>
      <c r="D682" s="126"/>
      <c r="E682" s="127"/>
      <c r="F682" s="128"/>
      <c r="G682" s="128"/>
      <c r="H682" s="128"/>
      <c r="I682" s="62" t="s">
        <v>266</v>
      </c>
      <c r="J682" s="63" t="str">
        <f t="shared" si="96"/>
        <v/>
      </c>
      <c r="K682" s="64" t="str">
        <f t="shared" si="97"/>
        <v/>
      </c>
      <c r="L682" s="65"/>
      <c r="M682" s="124"/>
      <c r="N682" s="67"/>
      <c r="O682" s="68" t="str">
        <f t="shared" si="93"/>
        <v/>
      </c>
      <c r="P682" s="69" t="str">
        <f t="shared" si="98"/>
        <v/>
      </c>
      <c r="Q682" s="69" t="str">
        <f t="shared" si="99"/>
        <v/>
      </c>
      <c r="R682" s="70" t="str">
        <f t="shared" si="100"/>
        <v/>
      </c>
      <c r="S682" s="71" t="b">
        <f t="shared" si="94"/>
        <v>0</v>
      </c>
      <c r="T682" s="72" t="b">
        <f t="shared" si="95"/>
        <v>0</v>
      </c>
      <c r="U682" s="72"/>
      <c r="V682" s="72"/>
      <c r="W682" s="72" t="b">
        <f t="shared" si="92"/>
        <v>0</v>
      </c>
      <c r="Y682" s="91"/>
      <c r="Z682" s="91"/>
      <c r="AA682" s="91"/>
      <c r="AB682" s="91"/>
      <c r="AC682" s="91"/>
      <c r="AD682" s="91"/>
      <c r="AE682" s="91"/>
      <c r="AF682" s="91"/>
      <c r="AG682" s="91"/>
      <c r="AH682" s="91"/>
      <c r="AI682" s="91"/>
    </row>
    <row r="683" spans="3:35" s="73" customFormat="1" ht="13.2" x14ac:dyDescent="0.25">
      <c r="C683" s="125"/>
      <c r="D683" s="126"/>
      <c r="E683" s="127"/>
      <c r="F683" s="128"/>
      <c r="G683" s="128"/>
      <c r="H683" s="128"/>
      <c r="I683" s="62" t="s">
        <v>267</v>
      </c>
      <c r="J683" s="63" t="str">
        <f t="shared" si="96"/>
        <v/>
      </c>
      <c r="K683" s="64" t="str">
        <f t="shared" si="97"/>
        <v/>
      </c>
      <c r="L683" s="65"/>
      <c r="M683" s="124"/>
      <c r="N683" s="67"/>
      <c r="O683" s="68" t="str">
        <f t="shared" si="93"/>
        <v/>
      </c>
      <c r="P683" s="69" t="str">
        <f t="shared" si="98"/>
        <v/>
      </c>
      <c r="Q683" s="69" t="str">
        <f t="shared" si="99"/>
        <v/>
      </c>
      <c r="R683" s="70" t="str">
        <f t="shared" si="100"/>
        <v/>
      </c>
      <c r="S683" s="71" t="b">
        <f t="shared" si="94"/>
        <v>0</v>
      </c>
      <c r="T683" s="72" t="b">
        <f t="shared" si="95"/>
        <v>0</v>
      </c>
      <c r="U683" s="72"/>
      <c r="V683" s="72"/>
      <c r="W683" s="72" t="b">
        <f t="shared" si="92"/>
        <v>0</v>
      </c>
      <c r="Y683" s="91"/>
      <c r="Z683" s="91"/>
      <c r="AA683" s="91"/>
      <c r="AB683" s="91"/>
      <c r="AC683" s="91"/>
      <c r="AD683" s="91"/>
      <c r="AE683" s="91"/>
      <c r="AF683" s="91"/>
      <c r="AG683" s="91"/>
      <c r="AH683" s="91"/>
      <c r="AI683" s="91"/>
    </row>
    <row r="684" spans="3:35" s="73" customFormat="1" ht="13.2" x14ac:dyDescent="0.25">
      <c r="C684" s="125"/>
      <c r="D684" s="126"/>
      <c r="E684" s="127"/>
      <c r="F684" s="128"/>
      <c r="G684" s="128"/>
      <c r="H684" s="128"/>
      <c r="I684" s="62" t="s">
        <v>268</v>
      </c>
      <c r="J684" s="63" t="str">
        <f t="shared" si="96"/>
        <v/>
      </c>
      <c r="K684" s="64" t="str">
        <f t="shared" si="97"/>
        <v/>
      </c>
      <c r="L684" s="65"/>
      <c r="M684" s="124"/>
      <c r="N684" s="67"/>
      <c r="O684" s="68" t="str">
        <f t="shared" si="93"/>
        <v/>
      </c>
      <c r="P684" s="69" t="str">
        <f t="shared" si="98"/>
        <v/>
      </c>
      <c r="Q684" s="69" t="str">
        <f t="shared" si="99"/>
        <v/>
      </c>
      <c r="R684" s="70" t="str">
        <f t="shared" si="100"/>
        <v/>
      </c>
      <c r="S684" s="71" t="b">
        <f t="shared" si="94"/>
        <v>0</v>
      </c>
      <c r="T684" s="72" t="b">
        <f t="shared" si="95"/>
        <v>0</v>
      </c>
      <c r="U684" s="72"/>
      <c r="V684" s="72"/>
      <c r="W684" s="72" t="b">
        <f t="shared" si="92"/>
        <v>0</v>
      </c>
      <c r="Y684" s="91"/>
      <c r="Z684" s="91"/>
      <c r="AA684" s="91"/>
      <c r="AB684" s="91"/>
      <c r="AC684" s="91"/>
      <c r="AD684" s="91"/>
      <c r="AE684" s="91"/>
      <c r="AF684" s="91"/>
      <c r="AG684" s="91"/>
      <c r="AH684" s="91"/>
      <c r="AI684" s="91"/>
    </row>
    <row r="685" spans="3:35" s="73" customFormat="1" ht="13.2" x14ac:dyDescent="0.25">
      <c r="C685" s="125"/>
      <c r="D685" s="126"/>
      <c r="E685" s="127"/>
      <c r="F685" s="128"/>
      <c r="G685" s="128"/>
      <c r="H685" s="128"/>
      <c r="I685" s="62" t="s">
        <v>269</v>
      </c>
      <c r="J685" s="63" t="str">
        <f t="shared" si="96"/>
        <v/>
      </c>
      <c r="K685" s="64" t="str">
        <f t="shared" si="97"/>
        <v/>
      </c>
      <c r="L685" s="65"/>
      <c r="M685" s="124"/>
      <c r="N685" s="67"/>
      <c r="O685" s="68" t="str">
        <f t="shared" si="93"/>
        <v/>
      </c>
      <c r="P685" s="69" t="str">
        <f t="shared" si="98"/>
        <v/>
      </c>
      <c r="Q685" s="69" t="str">
        <f t="shared" si="99"/>
        <v/>
      </c>
      <c r="R685" s="70" t="str">
        <f t="shared" si="100"/>
        <v/>
      </c>
      <c r="S685" s="71" t="b">
        <f t="shared" si="94"/>
        <v>0</v>
      </c>
      <c r="T685" s="72" t="b">
        <f t="shared" si="95"/>
        <v>0</v>
      </c>
      <c r="U685" s="72"/>
      <c r="V685" s="72"/>
      <c r="W685" s="72" t="b">
        <f t="shared" si="92"/>
        <v>0</v>
      </c>
      <c r="Y685" s="91"/>
      <c r="Z685" s="91"/>
      <c r="AA685" s="91"/>
      <c r="AB685" s="91"/>
      <c r="AC685" s="91"/>
      <c r="AD685" s="91"/>
      <c r="AE685" s="91"/>
      <c r="AF685" s="91"/>
      <c r="AG685" s="91"/>
      <c r="AH685" s="91"/>
      <c r="AI685" s="91"/>
    </row>
    <row r="686" spans="3:35" s="73" customFormat="1" ht="13.2" x14ac:dyDescent="0.25">
      <c r="C686" s="125"/>
      <c r="D686" s="126"/>
      <c r="E686" s="127"/>
      <c r="F686" s="128"/>
      <c r="G686" s="128"/>
      <c r="H686" s="128"/>
      <c r="I686" s="62" t="s">
        <v>270</v>
      </c>
      <c r="J686" s="63" t="str">
        <f t="shared" si="96"/>
        <v/>
      </c>
      <c r="K686" s="64" t="str">
        <f t="shared" si="97"/>
        <v/>
      </c>
      <c r="L686" s="65"/>
      <c r="M686" s="124"/>
      <c r="N686" s="67"/>
      <c r="O686" s="68" t="str">
        <f t="shared" si="93"/>
        <v/>
      </c>
      <c r="P686" s="69" t="str">
        <f t="shared" si="98"/>
        <v/>
      </c>
      <c r="Q686" s="69" t="str">
        <f t="shared" si="99"/>
        <v/>
      </c>
      <c r="R686" s="70" t="str">
        <f t="shared" si="100"/>
        <v/>
      </c>
      <c r="S686" s="71" t="b">
        <f t="shared" si="94"/>
        <v>0</v>
      </c>
      <c r="T686" s="72" t="b">
        <f t="shared" si="95"/>
        <v>0</v>
      </c>
      <c r="U686" s="72"/>
      <c r="V686" s="72"/>
      <c r="W686" s="72" t="b">
        <f t="shared" si="92"/>
        <v>0</v>
      </c>
      <c r="Y686" s="91"/>
      <c r="Z686" s="91"/>
      <c r="AA686" s="91"/>
      <c r="AB686" s="91"/>
      <c r="AC686" s="91"/>
      <c r="AD686" s="91"/>
      <c r="AE686" s="91"/>
      <c r="AF686" s="91"/>
      <c r="AG686" s="91"/>
      <c r="AH686" s="91"/>
      <c r="AI686" s="91"/>
    </row>
    <row r="687" spans="3:35" s="73" customFormat="1" ht="13.2" x14ac:dyDescent="0.25">
      <c r="C687" s="125"/>
      <c r="D687" s="126"/>
      <c r="E687" s="127"/>
      <c r="F687" s="128"/>
      <c r="G687" s="128"/>
      <c r="H687" s="128"/>
      <c r="I687" s="62" t="s">
        <v>271</v>
      </c>
      <c r="J687" s="63" t="str">
        <f t="shared" si="96"/>
        <v/>
      </c>
      <c r="K687" s="64" t="str">
        <f t="shared" si="97"/>
        <v/>
      </c>
      <c r="L687" s="65"/>
      <c r="M687" s="124"/>
      <c r="N687" s="67"/>
      <c r="O687" s="68" t="str">
        <f t="shared" si="93"/>
        <v/>
      </c>
      <c r="P687" s="69" t="str">
        <f t="shared" si="98"/>
        <v/>
      </c>
      <c r="Q687" s="69" t="str">
        <f t="shared" si="99"/>
        <v/>
      </c>
      <c r="R687" s="70" t="str">
        <f t="shared" si="100"/>
        <v/>
      </c>
      <c r="S687" s="71" t="b">
        <f t="shared" si="94"/>
        <v>0</v>
      </c>
      <c r="T687" s="72" t="b">
        <f t="shared" si="95"/>
        <v>0</v>
      </c>
      <c r="U687" s="72"/>
      <c r="V687" s="72"/>
      <c r="W687" s="72" t="b">
        <f t="shared" si="92"/>
        <v>0</v>
      </c>
      <c r="Y687" s="91"/>
      <c r="Z687" s="91"/>
      <c r="AA687" s="91"/>
      <c r="AB687" s="91"/>
      <c r="AC687" s="91"/>
      <c r="AD687" s="91"/>
      <c r="AE687" s="91"/>
      <c r="AF687" s="91"/>
      <c r="AG687" s="91"/>
      <c r="AH687" s="91"/>
      <c r="AI687" s="91"/>
    </row>
    <row r="688" spans="3:35" s="73" customFormat="1" ht="13.2" x14ac:dyDescent="0.25">
      <c r="C688" s="125"/>
      <c r="D688" s="126"/>
      <c r="E688" s="127"/>
      <c r="F688" s="128"/>
      <c r="G688" s="128"/>
      <c r="H688" s="128"/>
      <c r="I688" s="62" t="s">
        <v>272</v>
      </c>
      <c r="J688" s="63" t="str">
        <f t="shared" si="96"/>
        <v/>
      </c>
      <c r="K688" s="64" t="str">
        <f t="shared" si="97"/>
        <v/>
      </c>
      <c r="L688" s="65"/>
      <c r="M688" s="124"/>
      <c r="N688" s="67"/>
      <c r="O688" s="68" t="str">
        <f t="shared" si="93"/>
        <v/>
      </c>
      <c r="P688" s="69" t="str">
        <f t="shared" si="98"/>
        <v/>
      </c>
      <c r="Q688" s="69" t="str">
        <f t="shared" si="99"/>
        <v/>
      </c>
      <c r="R688" s="70" t="str">
        <f t="shared" si="100"/>
        <v/>
      </c>
      <c r="S688" s="71" t="b">
        <f t="shared" si="94"/>
        <v>0</v>
      </c>
      <c r="T688" s="72" t="b">
        <f t="shared" si="95"/>
        <v>0</v>
      </c>
      <c r="U688" s="72"/>
      <c r="V688" s="72"/>
      <c r="W688" s="72" t="b">
        <f t="shared" si="92"/>
        <v>0</v>
      </c>
      <c r="Y688" s="91"/>
      <c r="Z688" s="91"/>
      <c r="AA688" s="91"/>
      <c r="AB688" s="91"/>
      <c r="AC688" s="91"/>
      <c r="AD688" s="91"/>
      <c r="AE688" s="91"/>
      <c r="AF688" s="91"/>
      <c r="AG688" s="91"/>
      <c r="AH688" s="91"/>
      <c r="AI688" s="91"/>
    </row>
    <row r="689" spans="3:35" s="73" customFormat="1" ht="13.2" x14ac:dyDescent="0.25">
      <c r="C689" s="125"/>
      <c r="D689" s="126"/>
      <c r="E689" s="127"/>
      <c r="F689" s="128"/>
      <c r="G689" s="128"/>
      <c r="H689" s="128"/>
      <c r="I689" s="62" t="s">
        <v>273</v>
      </c>
      <c r="J689" s="63" t="str">
        <f t="shared" si="96"/>
        <v/>
      </c>
      <c r="K689" s="64" t="str">
        <f t="shared" si="97"/>
        <v/>
      </c>
      <c r="L689" s="65"/>
      <c r="M689" s="124"/>
      <c r="N689" s="67"/>
      <c r="O689" s="68" t="str">
        <f t="shared" si="93"/>
        <v/>
      </c>
      <c r="P689" s="69" t="str">
        <f t="shared" si="98"/>
        <v/>
      </c>
      <c r="Q689" s="69" t="str">
        <f t="shared" si="99"/>
        <v/>
      </c>
      <c r="R689" s="70" t="str">
        <f t="shared" si="100"/>
        <v/>
      </c>
      <c r="S689" s="71" t="b">
        <f t="shared" si="94"/>
        <v>0</v>
      </c>
      <c r="T689" s="72" t="b">
        <f t="shared" si="95"/>
        <v>0</v>
      </c>
      <c r="U689" s="72"/>
      <c r="V689" s="72"/>
      <c r="W689" s="72" t="b">
        <f t="shared" si="92"/>
        <v>0</v>
      </c>
      <c r="Y689" s="91"/>
      <c r="Z689" s="91"/>
      <c r="AA689" s="91"/>
      <c r="AB689" s="91"/>
      <c r="AC689" s="91"/>
      <c r="AD689" s="91"/>
      <c r="AE689" s="91"/>
      <c r="AF689" s="91"/>
      <c r="AG689" s="91"/>
      <c r="AH689" s="91"/>
      <c r="AI689" s="91"/>
    </row>
    <row r="690" spans="3:35" s="73" customFormat="1" ht="13.2" x14ac:dyDescent="0.25">
      <c r="C690" s="125"/>
      <c r="D690" s="126"/>
      <c r="E690" s="127"/>
      <c r="F690" s="128"/>
      <c r="G690" s="128"/>
      <c r="H690" s="128"/>
      <c r="I690" s="62" t="s">
        <v>274</v>
      </c>
      <c r="J690" s="63" t="str">
        <f t="shared" si="96"/>
        <v/>
      </c>
      <c r="K690" s="64" t="str">
        <f t="shared" si="97"/>
        <v/>
      </c>
      <c r="L690" s="65"/>
      <c r="M690" s="124"/>
      <c r="N690" s="67"/>
      <c r="O690" s="68" t="str">
        <f t="shared" si="93"/>
        <v/>
      </c>
      <c r="P690" s="69" t="str">
        <f t="shared" si="98"/>
        <v/>
      </c>
      <c r="Q690" s="69" t="str">
        <f t="shared" si="99"/>
        <v/>
      </c>
      <c r="R690" s="70" t="str">
        <f t="shared" si="100"/>
        <v/>
      </c>
      <c r="S690" s="71" t="b">
        <f t="shared" si="94"/>
        <v>0</v>
      </c>
      <c r="T690" s="72" t="b">
        <f t="shared" si="95"/>
        <v>0</v>
      </c>
      <c r="U690" s="72"/>
      <c r="V690" s="72"/>
      <c r="W690" s="72" t="b">
        <f t="shared" si="92"/>
        <v>0</v>
      </c>
      <c r="Y690" s="91"/>
      <c r="Z690" s="91"/>
      <c r="AA690" s="91"/>
      <c r="AB690" s="91"/>
      <c r="AC690" s="91"/>
      <c r="AD690" s="91"/>
      <c r="AE690" s="91"/>
      <c r="AF690" s="91"/>
      <c r="AG690" s="91"/>
      <c r="AH690" s="91"/>
      <c r="AI690" s="91"/>
    </row>
    <row r="691" spans="3:35" s="73" customFormat="1" ht="13.2" x14ac:dyDescent="0.25">
      <c r="C691" s="125"/>
      <c r="D691" s="126"/>
      <c r="E691" s="127"/>
      <c r="F691" s="128"/>
      <c r="G691" s="128"/>
      <c r="H691" s="128"/>
      <c r="I691" s="62" t="s">
        <v>275</v>
      </c>
      <c r="J691" s="63" t="str">
        <f t="shared" si="96"/>
        <v/>
      </c>
      <c r="K691" s="64" t="str">
        <f t="shared" si="97"/>
        <v/>
      </c>
      <c r="L691" s="65"/>
      <c r="M691" s="124"/>
      <c r="N691" s="67"/>
      <c r="O691" s="68" t="str">
        <f t="shared" si="93"/>
        <v/>
      </c>
      <c r="P691" s="69" t="str">
        <f t="shared" si="98"/>
        <v/>
      </c>
      <c r="Q691" s="69" t="str">
        <f t="shared" si="99"/>
        <v/>
      </c>
      <c r="R691" s="70" t="str">
        <f t="shared" si="100"/>
        <v/>
      </c>
      <c r="S691" s="71" t="b">
        <f t="shared" si="94"/>
        <v>0</v>
      </c>
      <c r="T691" s="72" t="b">
        <f t="shared" si="95"/>
        <v>0</v>
      </c>
      <c r="U691" s="72"/>
      <c r="V691" s="72"/>
      <c r="W691" s="72" t="b">
        <f t="shared" si="92"/>
        <v>0</v>
      </c>
      <c r="Y691" s="91"/>
      <c r="Z691" s="91"/>
      <c r="AA691" s="91"/>
      <c r="AB691" s="91"/>
      <c r="AC691" s="91"/>
      <c r="AD691" s="91"/>
      <c r="AE691" s="91"/>
      <c r="AF691" s="91"/>
      <c r="AG691" s="91"/>
      <c r="AH691" s="91"/>
      <c r="AI691" s="91"/>
    </row>
    <row r="692" spans="3:35" s="73" customFormat="1" ht="13.2" x14ac:dyDescent="0.25">
      <c r="C692" s="125"/>
      <c r="D692" s="126"/>
      <c r="E692" s="127"/>
      <c r="F692" s="128"/>
      <c r="G692" s="128"/>
      <c r="H692" s="128"/>
      <c r="I692" s="62" t="s">
        <v>276</v>
      </c>
      <c r="J692" s="63" t="str">
        <f t="shared" si="96"/>
        <v/>
      </c>
      <c r="K692" s="64" t="str">
        <f t="shared" si="97"/>
        <v/>
      </c>
      <c r="L692" s="65"/>
      <c r="M692" s="124"/>
      <c r="N692" s="67"/>
      <c r="O692" s="68" t="str">
        <f t="shared" si="93"/>
        <v/>
      </c>
      <c r="P692" s="69" t="str">
        <f t="shared" si="98"/>
        <v/>
      </c>
      <c r="Q692" s="69" t="str">
        <f t="shared" si="99"/>
        <v/>
      </c>
      <c r="R692" s="70" t="str">
        <f t="shared" si="100"/>
        <v/>
      </c>
      <c r="S692" s="71" t="b">
        <f t="shared" si="94"/>
        <v>0</v>
      </c>
      <c r="T692" s="72" t="b">
        <f t="shared" si="95"/>
        <v>0</v>
      </c>
      <c r="U692" s="72"/>
      <c r="V692" s="72"/>
      <c r="W692" s="72" t="b">
        <f t="shared" si="92"/>
        <v>0</v>
      </c>
      <c r="Y692" s="91"/>
      <c r="Z692" s="91"/>
      <c r="AA692" s="91"/>
      <c r="AB692" s="91"/>
      <c r="AC692" s="91"/>
      <c r="AD692" s="91"/>
      <c r="AE692" s="91"/>
      <c r="AF692" s="91"/>
      <c r="AG692" s="91"/>
      <c r="AH692" s="91"/>
      <c r="AI692" s="91"/>
    </row>
    <row r="693" spans="3:35" s="73" customFormat="1" ht="13.2" x14ac:dyDescent="0.25">
      <c r="C693" s="125"/>
      <c r="D693" s="126"/>
      <c r="E693" s="127"/>
      <c r="F693" s="128"/>
      <c r="G693" s="128"/>
      <c r="H693" s="128"/>
      <c r="I693" s="62" t="s">
        <v>277</v>
      </c>
      <c r="J693" s="63" t="str">
        <f t="shared" si="96"/>
        <v/>
      </c>
      <c r="K693" s="64" t="str">
        <f t="shared" si="97"/>
        <v/>
      </c>
      <c r="L693" s="65"/>
      <c r="M693" s="124"/>
      <c r="N693" s="67"/>
      <c r="O693" s="68" t="str">
        <f t="shared" si="93"/>
        <v/>
      </c>
      <c r="P693" s="69" t="str">
        <f t="shared" si="98"/>
        <v/>
      </c>
      <c r="Q693" s="69" t="str">
        <f t="shared" si="99"/>
        <v/>
      </c>
      <c r="R693" s="70" t="str">
        <f t="shared" si="100"/>
        <v/>
      </c>
      <c r="S693" s="71" t="b">
        <f t="shared" si="94"/>
        <v>0</v>
      </c>
      <c r="T693" s="72" t="b">
        <f t="shared" si="95"/>
        <v>0</v>
      </c>
      <c r="U693" s="72"/>
      <c r="V693" s="72"/>
      <c r="W693" s="72" t="b">
        <f t="shared" si="92"/>
        <v>0</v>
      </c>
      <c r="Y693" s="91"/>
      <c r="Z693" s="91"/>
      <c r="AA693" s="91"/>
      <c r="AB693" s="91"/>
      <c r="AC693" s="91"/>
      <c r="AD693" s="91"/>
      <c r="AE693" s="91"/>
      <c r="AF693" s="91"/>
      <c r="AG693" s="91"/>
      <c r="AH693" s="91"/>
      <c r="AI693" s="91"/>
    </row>
    <row r="694" spans="3:35" s="73" customFormat="1" ht="13.2" x14ac:dyDescent="0.25">
      <c r="C694" s="125"/>
      <c r="D694" s="126"/>
      <c r="E694" s="127"/>
      <c r="F694" s="128"/>
      <c r="G694" s="128"/>
      <c r="H694" s="128"/>
      <c r="I694" s="62" t="s">
        <v>278</v>
      </c>
      <c r="J694" s="63" t="str">
        <f t="shared" si="96"/>
        <v/>
      </c>
      <c r="K694" s="64" t="str">
        <f t="shared" si="97"/>
        <v/>
      </c>
      <c r="L694" s="65"/>
      <c r="M694" s="124"/>
      <c r="N694" s="67"/>
      <c r="O694" s="68" t="str">
        <f t="shared" si="93"/>
        <v/>
      </c>
      <c r="P694" s="69" t="str">
        <f t="shared" si="98"/>
        <v/>
      </c>
      <c r="Q694" s="69" t="str">
        <f t="shared" si="99"/>
        <v/>
      </c>
      <c r="R694" s="70" t="str">
        <f t="shared" si="100"/>
        <v/>
      </c>
      <c r="S694" s="71" t="b">
        <f t="shared" si="94"/>
        <v>0</v>
      </c>
      <c r="T694" s="72" t="b">
        <f t="shared" si="95"/>
        <v>0</v>
      </c>
      <c r="U694" s="72"/>
      <c r="V694" s="72"/>
      <c r="W694" s="72" t="b">
        <f t="shared" si="92"/>
        <v>0</v>
      </c>
      <c r="Y694" s="91"/>
      <c r="Z694" s="91"/>
      <c r="AA694" s="91"/>
      <c r="AB694" s="91"/>
      <c r="AC694" s="91"/>
      <c r="AD694" s="91"/>
      <c r="AE694" s="91"/>
      <c r="AF694" s="91"/>
      <c r="AG694" s="91"/>
      <c r="AH694" s="91"/>
      <c r="AI694" s="91"/>
    </row>
    <row r="695" spans="3:35" s="73" customFormat="1" ht="13.2" x14ac:dyDescent="0.25">
      <c r="C695" s="125"/>
      <c r="D695" s="126"/>
      <c r="E695" s="127"/>
      <c r="F695" s="128"/>
      <c r="G695" s="128"/>
      <c r="H695" s="128"/>
      <c r="I695" s="62" t="s">
        <v>279</v>
      </c>
      <c r="J695" s="63" t="str">
        <f t="shared" si="96"/>
        <v/>
      </c>
      <c r="K695" s="64" t="str">
        <f t="shared" si="97"/>
        <v/>
      </c>
      <c r="L695" s="65"/>
      <c r="M695" s="124"/>
      <c r="N695" s="67"/>
      <c r="O695" s="68" t="str">
        <f t="shared" si="93"/>
        <v/>
      </c>
      <c r="P695" s="69" t="str">
        <f t="shared" si="98"/>
        <v/>
      </c>
      <c r="Q695" s="69" t="str">
        <f t="shared" si="99"/>
        <v/>
      </c>
      <c r="R695" s="70" t="str">
        <f t="shared" si="100"/>
        <v/>
      </c>
      <c r="S695" s="71" t="b">
        <f t="shared" si="94"/>
        <v>0</v>
      </c>
      <c r="T695" s="72" t="b">
        <f t="shared" si="95"/>
        <v>0</v>
      </c>
      <c r="U695" s="72"/>
      <c r="V695" s="72"/>
      <c r="W695" s="72" t="b">
        <f t="shared" ref="W695:W758" si="101">T695</f>
        <v>0</v>
      </c>
      <c r="Y695" s="91"/>
      <c r="Z695" s="91"/>
      <c r="AA695" s="91"/>
      <c r="AB695" s="91"/>
      <c r="AC695" s="91"/>
      <c r="AD695" s="91"/>
      <c r="AE695" s="91"/>
      <c r="AF695" s="91"/>
      <c r="AG695" s="91"/>
      <c r="AH695" s="91"/>
      <c r="AI695" s="91"/>
    </row>
    <row r="696" spans="3:35" s="73" customFormat="1" ht="13.2" x14ac:dyDescent="0.25">
      <c r="C696" s="125"/>
      <c r="D696" s="126"/>
      <c r="E696" s="127"/>
      <c r="F696" s="128"/>
      <c r="G696" s="128"/>
      <c r="H696" s="128"/>
      <c r="I696" s="62" t="s">
        <v>280</v>
      </c>
      <c r="J696" s="63" t="str">
        <f t="shared" si="96"/>
        <v/>
      </c>
      <c r="K696" s="64" t="str">
        <f t="shared" si="97"/>
        <v/>
      </c>
      <c r="L696" s="65"/>
      <c r="M696" s="124"/>
      <c r="N696" s="67"/>
      <c r="O696" s="68" t="str">
        <f t="shared" si="93"/>
        <v/>
      </c>
      <c r="P696" s="69" t="str">
        <f t="shared" si="98"/>
        <v/>
      </c>
      <c r="Q696" s="69" t="str">
        <f t="shared" si="99"/>
        <v/>
      </c>
      <c r="R696" s="70" t="str">
        <f t="shared" si="100"/>
        <v/>
      </c>
      <c r="S696" s="71" t="b">
        <f t="shared" si="94"/>
        <v>0</v>
      </c>
      <c r="T696" s="72" t="b">
        <f t="shared" si="95"/>
        <v>0</v>
      </c>
      <c r="U696" s="72"/>
      <c r="V696" s="72"/>
      <c r="W696" s="72" t="b">
        <f t="shared" si="101"/>
        <v>0</v>
      </c>
      <c r="Y696" s="91"/>
      <c r="Z696" s="91"/>
      <c r="AA696" s="91"/>
      <c r="AB696" s="91"/>
      <c r="AC696" s="91"/>
      <c r="AD696" s="91"/>
      <c r="AE696" s="91"/>
      <c r="AF696" s="91"/>
      <c r="AG696" s="91"/>
      <c r="AH696" s="91"/>
      <c r="AI696" s="91"/>
    </row>
    <row r="697" spans="3:35" s="73" customFormat="1" ht="13.2" x14ac:dyDescent="0.25">
      <c r="C697" s="125"/>
      <c r="D697" s="126"/>
      <c r="E697" s="127"/>
      <c r="F697" s="128"/>
      <c r="G697" s="128"/>
      <c r="H697" s="128"/>
      <c r="I697" s="62" t="s">
        <v>281</v>
      </c>
      <c r="J697" s="63" t="str">
        <f t="shared" si="96"/>
        <v/>
      </c>
      <c r="K697" s="64" t="str">
        <f t="shared" si="97"/>
        <v/>
      </c>
      <c r="L697" s="65"/>
      <c r="M697" s="124"/>
      <c r="N697" s="67"/>
      <c r="O697" s="68" t="str">
        <f t="shared" si="93"/>
        <v/>
      </c>
      <c r="P697" s="69" t="str">
        <f t="shared" si="98"/>
        <v/>
      </c>
      <c r="Q697" s="69" t="str">
        <f t="shared" si="99"/>
        <v/>
      </c>
      <c r="R697" s="70" t="str">
        <f t="shared" si="100"/>
        <v/>
      </c>
      <c r="S697" s="71" t="b">
        <f t="shared" si="94"/>
        <v>0</v>
      </c>
      <c r="T697" s="72" t="b">
        <f t="shared" si="95"/>
        <v>0</v>
      </c>
      <c r="U697" s="72"/>
      <c r="V697" s="72"/>
      <c r="W697" s="72" t="b">
        <f t="shared" si="101"/>
        <v>0</v>
      </c>
      <c r="Y697" s="91"/>
      <c r="Z697" s="91"/>
      <c r="AA697" s="91"/>
      <c r="AB697" s="91"/>
      <c r="AC697" s="91"/>
      <c r="AD697" s="91"/>
      <c r="AE697" s="91"/>
      <c r="AF697" s="91"/>
      <c r="AG697" s="91"/>
      <c r="AH697" s="91"/>
      <c r="AI697" s="91"/>
    </row>
    <row r="698" spans="3:35" s="73" customFormat="1" ht="13.2" x14ac:dyDescent="0.25">
      <c r="C698" s="125"/>
      <c r="D698" s="126"/>
      <c r="E698" s="127"/>
      <c r="F698" s="128"/>
      <c r="G698" s="128"/>
      <c r="H698" s="128"/>
      <c r="I698" s="62" t="s">
        <v>282</v>
      </c>
      <c r="J698" s="63" t="str">
        <f t="shared" si="96"/>
        <v/>
      </c>
      <c r="K698" s="64" t="str">
        <f t="shared" si="97"/>
        <v/>
      </c>
      <c r="L698" s="65"/>
      <c r="M698" s="124"/>
      <c r="N698" s="67"/>
      <c r="O698" s="68" t="str">
        <f t="shared" si="93"/>
        <v/>
      </c>
      <c r="P698" s="69" t="str">
        <f t="shared" si="98"/>
        <v/>
      </c>
      <c r="Q698" s="69" t="str">
        <f t="shared" si="99"/>
        <v/>
      </c>
      <c r="R698" s="70" t="str">
        <f t="shared" si="100"/>
        <v/>
      </c>
      <c r="S698" s="71" t="b">
        <f t="shared" si="94"/>
        <v>0</v>
      </c>
      <c r="T698" s="72" t="b">
        <f t="shared" si="95"/>
        <v>0</v>
      </c>
      <c r="U698" s="72"/>
      <c r="V698" s="72"/>
      <c r="W698" s="72" t="b">
        <f t="shared" si="101"/>
        <v>0</v>
      </c>
      <c r="Y698" s="91"/>
      <c r="Z698" s="91"/>
      <c r="AA698" s="91"/>
      <c r="AB698" s="91"/>
      <c r="AC698" s="91"/>
      <c r="AD698" s="91"/>
      <c r="AE698" s="91"/>
      <c r="AF698" s="91"/>
      <c r="AG698" s="91"/>
      <c r="AH698" s="91"/>
      <c r="AI698" s="91"/>
    </row>
    <row r="699" spans="3:35" s="73" customFormat="1" ht="13.2" x14ac:dyDescent="0.25">
      <c r="C699" s="125"/>
      <c r="D699" s="126"/>
      <c r="E699" s="127"/>
      <c r="F699" s="128"/>
      <c r="G699" s="128"/>
      <c r="H699" s="128"/>
      <c r="I699" s="62" t="s">
        <v>283</v>
      </c>
      <c r="J699" s="63" t="str">
        <f t="shared" si="96"/>
        <v/>
      </c>
      <c r="K699" s="64" t="str">
        <f t="shared" si="97"/>
        <v/>
      </c>
      <c r="L699" s="65"/>
      <c r="M699" s="124"/>
      <c r="N699" s="67"/>
      <c r="O699" s="68" t="str">
        <f t="shared" si="93"/>
        <v/>
      </c>
      <c r="P699" s="69" t="str">
        <f t="shared" si="98"/>
        <v/>
      </c>
      <c r="Q699" s="69" t="str">
        <f t="shared" si="99"/>
        <v/>
      </c>
      <c r="R699" s="70" t="str">
        <f t="shared" si="100"/>
        <v/>
      </c>
      <c r="S699" s="71" t="b">
        <f t="shared" si="94"/>
        <v>0</v>
      </c>
      <c r="T699" s="72" t="b">
        <f t="shared" si="95"/>
        <v>0</v>
      </c>
      <c r="U699" s="72"/>
      <c r="V699" s="72"/>
      <c r="W699" s="72" t="b">
        <f t="shared" si="101"/>
        <v>0</v>
      </c>
      <c r="Y699" s="91"/>
      <c r="Z699" s="91"/>
      <c r="AA699" s="91"/>
      <c r="AB699" s="91"/>
      <c r="AC699" s="91"/>
      <c r="AD699" s="91"/>
      <c r="AE699" s="91"/>
      <c r="AF699" s="91"/>
      <c r="AG699" s="91"/>
      <c r="AH699" s="91"/>
      <c r="AI699" s="91"/>
    </row>
    <row r="700" spans="3:35" s="73" customFormat="1" ht="13.2" x14ac:dyDescent="0.25">
      <c r="C700" s="125"/>
      <c r="D700" s="126"/>
      <c r="E700" s="127"/>
      <c r="F700" s="128"/>
      <c r="G700" s="128"/>
      <c r="H700" s="128"/>
      <c r="I700" s="62" t="s">
        <v>284</v>
      </c>
      <c r="J700" s="63" t="str">
        <f t="shared" si="96"/>
        <v/>
      </c>
      <c r="K700" s="64" t="str">
        <f t="shared" si="97"/>
        <v/>
      </c>
      <c r="L700" s="65"/>
      <c r="M700" s="124"/>
      <c r="N700" s="67"/>
      <c r="O700" s="68" t="str">
        <f t="shared" si="93"/>
        <v/>
      </c>
      <c r="P700" s="69" t="str">
        <f t="shared" si="98"/>
        <v/>
      </c>
      <c r="Q700" s="69" t="str">
        <f t="shared" si="99"/>
        <v/>
      </c>
      <c r="R700" s="70" t="str">
        <f t="shared" si="100"/>
        <v/>
      </c>
      <c r="S700" s="71" t="b">
        <f t="shared" si="94"/>
        <v>0</v>
      </c>
      <c r="T700" s="72" t="b">
        <f t="shared" si="95"/>
        <v>0</v>
      </c>
      <c r="U700" s="72"/>
      <c r="V700" s="72"/>
      <c r="W700" s="72" t="b">
        <f t="shared" si="101"/>
        <v>0</v>
      </c>
      <c r="Y700" s="91"/>
      <c r="Z700" s="91"/>
      <c r="AA700" s="91"/>
      <c r="AB700" s="91"/>
      <c r="AC700" s="91"/>
      <c r="AD700" s="91"/>
      <c r="AE700" s="91"/>
      <c r="AF700" s="91"/>
      <c r="AG700" s="91"/>
      <c r="AH700" s="91"/>
      <c r="AI700" s="91"/>
    </row>
    <row r="701" spans="3:35" s="73" customFormat="1" ht="13.2" x14ac:dyDescent="0.25">
      <c r="C701" s="125"/>
      <c r="D701" s="126"/>
      <c r="E701" s="127"/>
      <c r="F701" s="128"/>
      <c r="G701" s="128"/>
      <c r="H701" s="128"/>
      <c r="I701" s="62" t="s">
        <v>285</v>
      </c>
      <c r="J701" s="63" t="str">
        <f t="shared" si="96"/>
        <v/>
      </c>
      <c r="K701" s="64" t="str">
        <f t="shared" si="97"/>
        <v/>
      </c>
      <c r="L701" s="65"/>
      <c r="M701" s="124"/>
      <c r="N701" s="67"/>
      <c r="O701" s="68" t="str">
        <f t="shared" si="93"/>
        <v/>
      </c>
      <c r="P701" s="69" t="str">
        <f t="shared" si="98"/>
        <v/>
      </c>
      <c r="Q701" s="69" t="str">
        <f t="shared" si="99"/>
        <v/>
      </c>
      <c r="R701" s="70" t="str">
        <f t="shared" si="100"/>
        <v/>
      </c>
      <c r="S701" s="71" t="b">
        <f t="shared" si="94"/>
        <v>0</v>
      </c>
      <c r="T701" s="72" t="b">
        <f t="shared" si="95"/>
        <v>0</v>
      </c>
      <c r="U701" s="72"/>
      <c r="V701" s="72"/>
      <c r="W701" s="72" t="b">
        <f t="shared" si="101"/>
        <v>0</v>
      </c>
      <c r="Y701" s="91"/>
      <c r="Z701" s="91"/>
      <c r="AA701" s="91"/>
      <c r="AB701" s="91"/>
      <c r="AC701" s="91"/>
      <c r="AD701" s="91"/>
      <c r="AE701" s="91"/>
      <c r="AF701" s="91"/>
      <c r="AG701" s="91"/>
      <c r="AH701" s="91"/>
      <c r="AI701" s="91"/>
    </row>
    <row r="702" spans="3:35" s="73" customFormat="1" ht="13.2" x14ac:dyDescent="0.25">
      <c r="C702" s="125"/>
      <c r="D702" s="126"/>
      <c r="E702" s="127"/>
      <c r="F702" s="128"/>
      <c r="G702" s="128"/>
      <c r="H702" s="128"/>
      <c r="I702" s="62" t="s">
        <v>286</v>
      </c>
      <c r="J702" s="63" t="str">
        <f t="shared" si="96"/>
        <v/>
      </c>
      <c r="K702" s="64" t="str">
        <f t="shared" si="97"/>
        <v/>
      </c>
      <c r="L702" s="65"/>
      <c r="M702" s="124"/>
      <c r="N702" s="67"/>
      <c r="O702" s="68" t="str">
        <f t="shared" si="93"/>
        <v/>
      </c>
      <c r="P702" s="69" t="str">
        <f t="shared" si="98"/>
        <v/>
      </c>
      <c r="Q702" s="69" t="str">
        <f t="shared" si="99"/>
        <v/>
      </c>
      <c r="R702" s="70" t="str">
        <f t="shared" si="100"/>
        <v/>
      </c>
      <c r="S702" s="71" t="b">
        <f t="shared" si="94"/>
        <v>0</v>
      </c>
      <c r="T702" s="72" t="b">
        <f t="shared" si="95"/>
        <v>0</v>
      </c>
      <c r="U702" s="72"/>
      <c r="V702" s="72"/>
      <c r="W702" s="72" t="b">
        <f t="shared" si="101"/>
        <v>0</v>
      </c>
      <c r="Y702" s="91"/>
      <c r="Z702" s="91"/>
      <c r="AA702" s="91"/>
      <c r="AB702" s="91"/>
      <c r="AC702" s="91"/>
      <c r="AD702" s="91"/>
      <c r="AE702" s="91"/>
      <c r="AF702" s="91"/>
      <c r="AG702" s="91"/>
      <c r="AH702" s="91"/>
      <c r="AI702" s="91"/>
    </row>
    <row r="703" spans="3:35" s="73" customFormat="1" ht="13.2" x14ac:dyDescent="0.25">
      <c r="C703" s="125"/>
      <c r="D703" s="126"/>
      <c r="E703" s="127"/>
      <c r="F703" s="128"/>
      <c r="G703" s="128"/>
      <c r="H703" s="128"/>
      <c r="I703" s="62" t="s">
        <v>287</v>
      </c>
      <c r="J703" s="63" t="str">
        <f t="shared" si="96"/>
        <v/>
      </c>
      <c r="K703" s="64" t="str">
        <f t="shared" si="97"/>
        <v/>
      </c>
      <c r="L703" s="65"/>
      <c r="M703" s="124"/>
      <c r="N703" s="67"/>
      <c r="O703" s="68" t="str">
        <f t="shared" si="93"/>
        <v/>
      </c>
      <c r="P703" s="69" t="str">
        <f t="shared" si="98"/>
        <v/>
      </c>
      <c r="Q703" s="69" t="str">
        <f t="shared" si="99"/>
        <v/>
      </c>
      <c r="R703" s="70" t="str">
        <f t="shared" si="100"/>
        <v/>
      </c>
      <c r="S703" s="71" t="b">
        <f t="shared" si="94"/>
        <v>0</v>
      </c>
      <c r="T703" s="72" t="b">
        <f t="shared" si="95"/>
        <v>0</v>
      </c>
      <c r="U703" s="72"/>
      <c r="V703" s="72"/>
      <c r="W703" s="72" t="b">
        <f t="shared" si="101"/>
        <v>0</v>
      </c>
      <c r="Y703" s="91"/>
      <c r="Z703" s="91"/>
      <c r="AA703" s="91"/>
      <c r="AB703" s="91"/>
      <c r="AC703" s="91"/>
      <c r="AD703" s="91"/>
      <c r="AE703" s="91"/>
      <c r="AF703" s="91"/>
      <c r="AG703" s="91"/>
      <c r="AH703" s="91"/>
      <c r="AI703" s="91"/>
    </row>
    <row r="704" spans="3:35" s="73" customFormat="1" ht="13.2" x14ac:dyDescent="0.25">
      <c r="C704" s="125"/>
      <c r="D704" s="126"/>
      <c r="E704" s="127"/>
      <c r="F704" s="128"/>
      <c r="G704" s="128"/>
      <c r="H704" s="128"/>
      <c r="I704" s="62" t="s">
        <v>288</v>
      </c>
      <c r="J704" s="63" t="str">
        <f t="shared" si="96"/>
        <v/>
      </c>
      <c r="K704" s="64" t="str">
        <f t="shared" si="97"/>
        <v/>
      </c>
      <c r="L704" s="65"/>
      <c r="M704" s="124"/>
      <c r="N704" s="67"/>
      <c r="O704" s="68" t="str">
        <f t="shared" si="93"/>
        <v/>
      </c>
      <c r="P704" s="69" t="str">
        <f t="shared" si="98"/>
        <v/>
      </c>
      <c r="Q704" s="69" t="str">
        <f t="shared" si="99"/>
        <v/>
      </c>
      <c r="R704" s="70" t="str">
        <f t="shared" si="100"/>
        <v/>
      </c>
      <c r="S704" s="71" t="b">
        <f t="shared" si="94"/>
        <v>0</v>
      </c>
      <c r="T704" s="72" t="b">
        <f t="shared" si="95"/>
        <v>0</v>
      </c>
      <c r="U704" s="72"/>
      <c r="V704" s="72"/>
      <c r="W704" s="72" t="b">
        <f t="shared" si="101"/>
        <v>0</v>
      </c>
      <c r="Y704" s="91"/>
      <c r="Z704" s="91"/>
      <c r="AA704" s="91"/>
      <c r="AB704" s="91"/>
      <c r="AC704" s="91"/>
      <c r="AD704" s="91"/>
      <c r="AE704" s="91"/>
      <c r="AF704" s="91"/>
      <c r="AG704" s="91"/>
      <c r="AH704" s="91"/>
      <c r="AI704" s="91"/>
    </row>
    <row r="705" spans="3:35" s="73" customFormat="1" ht="13.2" x14ac:dyDescent="0.25">
      <c r="C705" s="125"/>
      <c r="D705" s="126"/>
      <c r="E705" s="127"/>
      <c r="F705" s="128"/>
      <c r="G705" s="128"/>
      <c r="H705" s="128"/>
      <c r="I705" s="62" t="s">
        <v>289</v>
      </c>
      <c r="J705" s="63" t="str">
        <f t="shared" si="96"/>
        <v/>
      </c>
      <c r="K705" s="64" t="str">
        <f t="shared" si="97"/>
        <v/>
      </c>
      <c r="L705" s="65"/>
      <c r="M705" s="124"/>
      <c r="N705" s="67"/>
      <c r="O705" s="68" t="str">
        <f t="shared" si="93"/>
        <v/>
      </c>
      <c r="P705" s="69" t="str">
        <f t="shared" si="98"/>
        <v/>
      </c>
      <c r="Q705" s="69" t="str">
        <f t="shared" si="99"/>
        <v/>
      </c>
      <c r="R705" s="70" t="str">
        <f t="shared" si="100"/>
        <v/>
      </c>
      <c r="S705" s="71" t="b">
        <f t="shared" si="94"/>
        <v>0</v>
      </c>
      <c r="T705" s="72" t="b">
        <f t="shared" si="95"/>
        <v>0</v>
      </c>
      <c r="U705" s="72"/>
      <c r="V705" s="72"/>
      <c r="W705" s="72" t="b">
        <f t="shared" si="101"/>
        <v>0</v>
      </c>
      <c r="Y705" s="91"/>
      <c r="Z705" s="91"/>
      <c r="AA705" s="91"/>
      <c r="AB705" s="91"/>
      <c r="AC705" s="91"/>
      <c r="AD705" s="91"/>
      <c r="AE705" s="91"/>
      <c r="AF705" s="91"/>
      <c r="AG705" s="91"/>
      <c r="AH705" s="91"/>
      <c r="AI705" s="91"/>
    </row>
    <row r="706" spans="3:35" s="73" customFormat="1" ht="13.2" x14ac:dyDescent="0.25">
      <c r="C706" s="125"/>
      <c r="D706" s="126"/>
      <c r="E706" s="127"/>
      <c r="F706" s="128"/>
      <c r="G706" s="128"/>
      <c r="H706" s="128"/>
      <c r="I706" s="62" t="s">
        <v>290</v>
      </c>
      <c r="J706" s="63" t="str">
        <f t="shared" si="96"/>
        <v/>
      </c>
      <c r="K706" s="64" t="str">
        <f t="shared" si="97"/>
        <v/>
      </c>
      <c r="L706" s="65"/>
      <c r="M706" s="124"/>
      <c r="N706" s="67"/>
      <c r="O706" s="68" t="str">
        <f t="shared" si="93"/>
        <v/>
      </c>
      <c r="P706" s="69" t="str">
        <f t="shared" si="98"/>
        <v/>
      </c>
      <c r="Q706" s="69" t="str">
        <f t="shared" si="99"/>
        <v/>
      </c>
      <c r="R706" s="70" t="str">
        <f t="shared" si="100"/>
        <v/>
      </c>
      <c r="S706" s="71" t="b">
        <f t="shared" si="94"/>
        <v>0</v>
      </c>
      <c r="T706" s="72" t="b">
        <f t="shared" si="95"/>
        <v>0</v>
      </c>
      <c r="U706" s="72"/>
      <c r="V706" s="72"/>
      <c r="W706" s="72" t="b">
        <f t="shared" si="101"/>
        <v>0</v>
      </c>
      <c r="Y706" s="91"/>
      <c r="Z706" s="91"/>
      <c r="AA706" s="91"/>
      <c r="AB706" s="91"/>
      <c r="AC706" s="91"/>
      <c r="AD706" s="91"/>
      <c r="AE706" s="91"/>
      <c r="AF706" s="91"/>
      <c r="AG706" s="91"/>
      <c r="AH706" s="91"/>
      <c r="AI706" s="91"/>
    </row>
    <row r="707" spans="3:35" s="73" customFormat="1" ht="13.2" x14ac:dyDescent="0.25">
      <c r="C707" s="125"/>
      <c r="D707" s="126"/>
      <c r="E707" s="127"/>
      <c r="F707" s="128"/>
      <c r="G707" s="128"/>
      <c r="H707" s="128"/>
      <c r="I707" s="62" t="s">
        <v>291</v>
      </c>
      <c r="J707" s="63" t="str">
        <f t="shared" si="96"/>
        <v/>
      </c>
      <c r="K707" s="64" t="str">
        <f t="shared" si="97"/>
        <v/>
      </c>
      <c r="L707" s="65"/>
      <c r="M707" s="124"/>
      <c r="N707" s="67"/>
      <c r="O707" s="68" t="str">
        <f t="shared" si="93"/>
        <v/>
      </c>
      <c r="P707" s="69" t="str">
        <f t="shared" si="98"/>
        <v/>
      </c>
      <c r="Q707" s="69" t="str">
        <f t="shared" si="99"/>
        <v/>
      </c>
      <c r="R707" s="70" t="str">
        <f t="shared" si="100"/>
        <v/>
      </c>
      <c r="S707" s="71" t="b">
        <f t="shared" si="94"/>
        <v>0</v>
      </c>
      <c r="T707" s="72" t="b">
        <f t="shared" si="95"/>
        <v>0</v>
      </c>
      <c r="U707" s="72"/>
      <c r="V707" s="72"/>
      <c r="W707" s="72" t="b">
        <f t="shared" si="101"/>
        <v>0</v>
      </c>
      <c r="Y707" s="91"/>
      <c r="Z707" s="91"/>
      <c r="AA707" s="91"/>
      <c r="AB707" s="91"/>
      <c r="AC707" s="91"/>
      <c r="AD707" s="91"/>
      <c r="AE707" s="91"/>
      <c r="AF707" s="91"/>
      <c r="AG707" s="91"/>
      <c r="AH707" s="91"/>
      <c r="AI707" s="91"/>
    </row>
    <row r="708" spans="3:35" s="73" customFormat="1" ht="13.2" x14ac:dyDescent="0.25">
      <c r="C708" s="125"/>
      <c r="D708" s="126"/>
      <c r="E708" s="127"/>
      <c r="F708" s="128"/>
      <c r="G708" s="128"/>
      <c r="H708" s="128"/>
      <c r="I708" s="62" t="s">
        <v>292</v>
      </c>
      <c r="J708" s="63" t="str">
        <f t="shared" si="96"/>
        <v/>
      </c>
      <c r="K708" s="64" t="str">
        <f t="shared" si="97"/>
        <v/>
      </c>
      <c r="L708" s="65"/>
      <c r="M708" s="124"/>
      <c r="N708" s="67"/>
      <c r="O708" s="68" t="str">
        <f t="shared" si="93"/>
        <v/>
      </c>
      <c r="P708" s="69" t="str">
        <f t="shared" si="98"/>
        <v/>
      </c>
      <c r="Q708" s="69" t="str">
        <f t="shared" si="99"/>
        <v/>
      </c>
      <c r="R708" s="70" t="str">
        <f t="shared" si="100"/>
        <v/>
      </c>
      <c r="S708" s="71" t="b">
        <f t="shared" si="94"/>
        <v>0</v>
      </c>
      <c r="T708" s="72" t="b">
        <f t="shared" si="95"/>
        <v>0</v>
      </c>
      <c r="U708" s="72"/>
      <c r="V708" s="72"/>
      <c r="W708" s="72" t="b">
        <f t="shared" si="101"/>
        <v>0</v>
      </c>
      <c r="Y708" s="91"/>
      <c r="Z708" s="91"/>
      <c r="AA708" s="91"/>
      <c r="AB708" s="91"/>
      <c r="AC708" s="91"/>
      <c r="AD708" s="91"/>
      <c r="AE708" s="91"/>
      <c r="AF708" s="91"/>
      <c r="AG708" s="91"/>
      <c r="AH708" s="91"/>
      <c r="AI708" s="91"/>
    </row>
    <row r="709" spans="3:35" s="73" customFormat="1" ht="13.2" x14ac:dyDescent="0.25">
      <c r="C709" s="125"/>
      <c r="D709" s="126"/>
      <c r="E709" s="127"/>
      <c r="F709" s="128"/>
      <c r="G709" s="128"/>
      <c r="H709" s="128"/>
      <c r="I709" s="62" t="s">
        <v>293</v>
      </c>
      <c r="J709" s="63" t="str">
        <f t="shared" si="96"/>
        <v/>
      </c>
      <c r="K709" s="64" t="str">
        <f t="shared" si="97"/>
        <v/>
      </c>
      <c r="L709" s="65"/>
      <c r="M709" s="124"/>
      <c r="N709" s="67"/>
      <c r="O709" s="68" t="str">
        <f t="shared" si="93"/>
        <v/>
      </c>
      <c r="P709" s="69" t="str">
        <f t="shared" si="98"/>
        <v/>
      </c>
      <c r="Q709" s="69" t="str">
        <f t="shared" si="99"/>
        <v/>
      </c>
      <c r="R709" s="70" t="str">
        <f t="shared" si="100"/>
        <v/>
      </c>
      <c r="S709" s="71" t="b">
        <f t="shared" si="94"/>
        <v>0</v>
      </c>
      <c r="T709" s="72" t="b">
        <f t="shared" si="95"/>
        <v>0</v>
      </c>
      <c r="U709" s="72"/>
      <c r="V709" s="72"/>
      <c r="W709" s="72" t="b">
        <f t="shared" si="101"/>
        <v>0</v>
      </c>
      <c r="Y709" s="91"/>
      <c r="Z709" s="91"/>
      <c r="AA709" s="91"/>
      <c r="AB709" s="91"/>
      <c r="AC709" s="91"/>
      <c r="AD709" s="91"/>
      <c r="AE709" s="91"/>
      <c r="AF709" s="91"/>
      <c r="AG709" s="91"/>
      <c r="AH709" s="91"/>
      <c r="AI709" s="91"/>
    </row>
    <row r="710" spans="3:35" s="73" customFormat="1" ht="13.2" x14ac:dyDescent="0.25">
      <c r="C710" s="125"/>
      <c r="D710" s="126"/>
      <c r="E710" s="127"/>
      <c r="F710" s="128"/>
      <c r="G710" s="128"/>
      <c r="H710" s="128"/>
      <c r="I710" s="62" t="s">
        <v>294</v>
      </c>
      <c r="J710" s="63" t="str">
        <f t="shared" si="96"/>
        <v/>
      </c>
      <c r="K710" s="64" t="str">
        <f t="shared" si="97"/>
        <v/>
      </c>
      <c r="L710" s="65"/>
      <c r="M710" s="124"/>
      <c r="N710" s="67"/>
      <c r="O710" s="68" t="str">
        <f t="shared" ref="O710:O773" si="102">IF(N710="","",IF(N710="Ganada",((L710*M710)-L710),IF(N710="Perdida",L710*-1,IF(N710="Cerrada",M710/K710-L710,0))))</f>
        <v/>
      </c>
      <c r="P710" s="69" t="str">
        <f t="shared" si="98"/>
        <v/>
      </c>
      <c r="Q710" s="69" t="str">
        <f t="shared" si="99"/>
        <v/>
      </c>
      <c r="R710" s="70" t="str">
        <f t="shared" si="100"/>
        <v/>
      </c>
      <c r="S710" s="71" t="b">
        <f t="shared" ref="S710:S773" si="103">IF(AND(I710="1 Entrada",N710="Ganada"),L710,IF(AND(I710="1º Gol",N710="Ganada"),L710,IF(AND(I710="BTS",N710="Ganada"),L710,IF(AND(I710="Over 2.5",N710="Ganada"),L710,IF(AND(I710="1 Entrada",N710="Perdida"),O710,IF(AND(I710="1º Gol",N710="Perdida"),O710,IF(AND(I710="BTS",N710="Perdida"),O710,IF(AND(I710="Over 2.5",N710="Perdida"),O710,IF(AND(I710="2 Entradas",N710="Ganada"),L710,IF(AND(I710="2º Gol",N710="Ganada"),L710,IF(AND(I710="2 Entradas",N710="Perdida"),O710,IF(AND(I710="2º Gol",N710="Perdida"),O710,IF(AND(I710="Protegida",N710="Ganada"),L710,IF(AND(I710="Protegida",N710="Perdida"),O710,IF(AND(N710="Cerrada"),O710)))))))))))))))</f>
        <v>0</v>
      </c>
      <c r="T710" s="72" t="b">
        <f t="shared" ref="T710:T773" si="104">IF(AND(I711="Protegida",N711="Ganada",N710="Perdida"),P710,IF(AND(I710="Protegida",N710="Ganada"),S710+O709,S710))</f>
        <v>0</v>
      </c>
      <c r="U710" s="72"/>
      <c r="V710" s="72"/>
      <c r="W710" s="72" t="b">
        <f t="shared" si="101"/>
        <v>0</v>
      </c>
      <c r="Y710" s="91"/>
      <c r="Z710" s="91"/>
      <c r="AA710" s="91"/>
      <c r="AB710" s="91"/>
      <c r="AC710" s="91"/>
      <c r="AD710" s="91"/>
      <c r="AE710" s="91"/>
      <c r="AF710" s="91"/>
      <c r="AG710" s="91"/>
      <c r="AH710" s="91"/>
      <c r="AI710" s="91"/>
    </row>
    <row r="711" spans="3:35" s="73" customFormat="1" ht="13.2" x14ac:dyDescent="0.25">
      <c r="C711" s="125"/>
      <c r="D711" s="126"/>
      <c r="E711" s="127"/>
      <c r="F711" s="128"/>
      <c r="G711" s="128"/>
      <c r="H711" s="128"/>
      <c r="I711" s="62" t="s">
        <v>295</v>
      </c>
      <c r="J711" s="63" t="str">
        <f t="shared" ref="J711:J774" si="105">IF(N711="Ganada",J710+(K711*M711-K711),IF(N711="Perdida",J710-K711,IF(N711="No entrada",J710,IF(N711="Cerrada",K711*O711+J710,""))))</f>
        <v/>
      </c>
      <c r="K711" s="64" t="str">
        <f t="shared" ref="K711:K774" si="106">IF(L711="","",L711*$L$3*J710)</f>
        <v/>
      </c>
      <c r="L711" s="65"/>
      <c r="M711" s="124"/>
      <c r="N711" s="67"/>
      <c r="O711" s="68" t="str">
        <f t="shared" si="102"/>
        <v/>
      </c>
      <c r="P711" s="69" t="str">
        <f t="shared" ref="P711:P774" si="107">IF(N711="","",IF(N711="Ganada","1",IF(N711="Perdida","0",IF(N711="No entrada","0",IF(N711="Cerrada","0")))))</f>
        <v/>
      </c>
      <c r="Q711" s="69" t="str">
        <f t="shared" ref="Q711:Q774" si="108">IF(N711="","",IF(N711="Ganada","0",IF(N711="Perdida","1",IF(N711="No entrada","0",IF(N711="Cerrada","0")))))</f>
        <v/>
      </c>
      <c r="R711" s="70" t="str">
        <f t="shared" ref="R711:R774" si="109">IF(N711="","",IF(N711="Ganada","0",IF(N711="Perdida","0",IF(N711="No entrada","0",IF(N711="Cerrada","1")))))</f>
        <v/>
      </c>
      <c r="S711" s="71" t="b">
        <f t="shared" si="103"/>
        <v>0</v>
      </c>
      <c r="T711" s="72" t="b">
        <f t="shared" si="104"/>
        <v>0</v>
      </c>
      <c r="U711" s="72"/>
      <c r="V711" s="72"/>
      <c r="W711" s="72" t="b">
        <f t="shared" si="101"/>
        <v>0</v>
      </c>
      <c r="Y711" s="91"/>
      <c r="Z711" s="91"/>
      <c r="AA711" s="91"/>
      <c r="AB711" s="91"/>
      <c r="AC711" s="91"/>
      <c r="AD711" s="91"/>
      <c r="AE711" s="91"/>
      <c r="AF711" s="91"/>
      <c r="AG711" s="91"/>
      <c r="AH711" s="91"/>
      <c r="AI711" s="91"/>
    </row>
    <row r="712" spans="3:35" s="73" customFormat="1" ht="13.2" x14ac:dyDescent="0.25">
      <c r="C712" s="125"/>
      <c r="D712" s="126"/>
      <c r="E712" s="127"/>
      <c r="F712" s="128"/>
      <c r="G712" s="128"/>
      <c r="H712" s="128"/>
      <c r="I712" s="62" t="s">
        <v>296</v>
      </c>
      <c r="J712" s="63" t="str">
        <f t="shared" si="105"/>
        <v/>
      </c>
      <c r="K712" s="64" t="str">
        <f t="shared" si="106"/>
        <v/>
      </c>
      <c r="L712" s="65"/>
      <c r="M712" s="124"/>
      <c r="N712" s="67"/>
      <c r="O712" s="68" t="str">
        <f t="shared" si="102"/>
        <v/>
      </c>
      <c r="P712" s="69" t="str">
        <f t="shared" si="107"/>
        <v/>
      </c>
      <c r="Q712" s="69" t="str">
        <f t="shared" si="108"/>
        <v/>
      </c>
      <c r="R712" s="70" t="str">
        <f t="shared" si="109"/>
        <v/>
      </c>
      <c r="S712" s="71" t="b">
        <f t="shared" si="103"/>
        <v>0</v>
      </c>
      <c r="T712" s="72" t="b">
        <f t="shared" si="104"/>
        <v>0</v>
      </c>
      <c r="U712" s="72"/>
      <c r="V712" s="72"/>
      <c r="W712" s="72" t="b">
        <f t="shared" si="101"/>
        <v>0</v>
      </c>
      <c r="Y712" s="91"/>
      <c r="Z712" s="91"/>
      <c r="AA712" s="91"/>
      <c r="AB712" s="91"/>
      <c r="AC712" s="91"/>
      <c r="AD712" s="91"/>
      <c r="AE712" s="91"/>
      <c r="AF712" s="91"/>
      <c r="AG712" s="91"/>
      <c r="AH712" s="91"/>
      <c r="AI712" s="91"/>
    </row>
    <row r="713" spans="3:35" s="73" customFormat="1" ht="13.2" x14ac:dyDescent="0.25">
      <c r="C713" s="125"/>
      <c r="D713" s="126"/>
      <c r="E713" s="127"/>
      <c r="F713" s="128"/>
      <c r="G713" s="128"/>
      <c r="H713" s="128"/>
      <c r="I713" s="62" t="s">
        <v>297</v>
      </c>
      <c r="J713" s="63" t="str">
        <f t="shared" si="105"/>
        <v/>
      </c>
      <c r="K713" s="64" t="str">
        <f t="shared" si="106"/>
        <v/>
      </c>
      <c r="L713" s="65"/>
      <c r="M713" s="124"/>
      <c r="N713" s="67"/>
      <c r="O713" s="68" t="str">
        <f t="shared" si="102"/>
        <v/>
      </c>
      <c r="P713" s="69" t="str">
        <f t="shared" si="107"/>
        <v/>
      </c>
      <c r="Q713" s="69" t="str">
        <f t="shared" si="108"/>
        <v/>
      </c>
      <c r="R713" s="70" t="str">
        <f t="shared" si="109"/>
        <v/>
      </c>
      <c r="S713" s="71" t="b">
        <f t="shared" si="103"/>
        <v>0</v>
      </c>
      <c r="T713" s="72" t="b">
        <f t="shared" si="104"/>
        <v>0</v>
      </c>
      <c r="U713" s="72"/>
      <c r="V713" s="72"/>
      <c r="W713" s="72" t="b">
        <f t="shared" si="101"/>
        <v>0</v>
      </c>
      <c r="Y713" s="91"/>
      <c r="Z713" s="91"/>
      <c r="AA713" s="91"/>
      <c r="AB713" s="91"/>
      <c r="AC713" s="91"/>
      <c r="AD713" s="91"/>
      <c r="AE713" s="91"/>
      <c r="AF713" s="91"/>
      <c r="AG713" s="91"/>
      <c r="AH713" s="91"/>
      <c r="AI713" s="91"/>
    </row>
    <row r="714" spans="3:35" s="73" customFormat="1" ht="13.2" x14ac:dyDescent="0.25">
      <c r="C714" s="125"/>
      <c r="D714" s="126"/>
      <c r="E714" s="127"/>
      <c r="F714" s="128"/>
      <c r="G714" s="128"/>
      <c r="H714" s="128"/>
      <c r="I714" s="62" t="s">
        <v>298</v>
      </c>
      <c r="J714" s="63" t="str">
        <f t="shared" si="105"/>
        <v/>
      </c>
      <c r="K714" s="64" t="str">
        <f t="shared" si="106"/>
        <v/>
      </c>
      <c r="L714" s="65"/>
      <c r="M714" s="124"/>
      <c r="N714" s="67"/>
      <c r="O714" s="68" t="str">
        <f t="shared" si="102"/>
        <v/>
      </c>
      <c r="P714" s="69" t="str">
        <f t="shared" si="107"/>
        <v/>
      </c>
      <c r="Q714" s="69" t="str">
        <f t="shared" si="108"/>
        <v/>
      </c>
      <c r="R714" s="70" t="str">
        <f t="shared" si="109"/>
        <v/>
      </c>
      <c r="S714" s="71" t="b">
        <f t="shared" si="103"/>
        <v>0</v>
      </c>
      <c r="T714" s="72" t="b">
        <f t="shared" si="104"/>
        <v>0</v>
      </c>
      <c r="U714" s="72"/>
      <c r="V714" s="72"/>
      <c r="W714" s="72" t="b">
        <f t="shared" si="101"/>
        <v>0</v>
      </c>
      <c r="Y714" s="91"/>
      <c r="Z714" s="91"/>
      <c r="AA714" s="91"/>
      <c r="AB714" s="91"/>
      <c r="AC714" s="91"/>
      <c r="AD714" s="91"/>
      <c r="AE714" s="91"/>
      <c r="AF714" s="91"/>
      <c r="AG714" s="91"/>
      <c r="AH714" s="91"/>
      <c r="AI714" s="91"/>
    </row>
    <row r="715" spans="3:35" s="73" customFormat="1" ht="13.2" x14ac:dyDescent="0.25">
      <c r="C715" s="125"/>
      <c r="D715" s="126"/>
      <c r="E715" s="127"/>
      <c r="F715" s="128"/>
      <c r="G715" s="128"/>
      <c r="H715" s="128"/>
      <c r="I715" s="62" t="s">
        <v>299</v>
      </c>
      <c r="J715" s="63" t="str">
        <f t="shared" si="105"/>
        <v/>
      </c>
      <c r="K715" s="64" t="str">
        <f t="shared" si="106"/>
        <v/>
      </c>
      <c r="L715" s="65"/>
      <c r="M715" s="124"/>
      <c r="N715" s="67"/>
      <c r="O715" s="68" t="str">
        <f t="shared" si="102"/>
        <v/>
      </c>
      <c r="P715" s="69" t="str">
        <f t="shared" si="107"/>
        <v/>
      </c>
      <c r="Q715" s="69" t="str">
        <f t="shared" si="108"/>
        <v/>
      </c>
      <c r="R715" s="70" t="str">
        <f t="shared" si="109"/>
        <v/>
      </c>
      <c r="S715" s="71" t="b">
        <f t="shared" si="103"/>
        <v>0</v>
      </c>
      <c r="T715" s="72" t="b">
        <f t="shared" si="104"/>
        <v>0</v>
      </c>
      <c r="U715" s="72"/>
      <c r="V715" s="72"/>
      <c r="W715" s="72" t="b">
        <f t="shared" si="101"/>
        <v>0</v>
      </c>
      <c r="Y715" s="91"/>
      <c r="Z715" s="91"/>
      <c r="AA715" s="91"/>
      <c r="AB715" s="91"/>
      <c r="AC715" s="91"/>
      <c r="AD715" s="91"/>
      <c r="AE715" s="91"/>
      <c r="AF715" s="91"/>
      <c r="AG715" s="91"/>
      <c r="AH715" s="91"/>
      <c r="AI715" s="91"/>
    </row>
    <row r="716" spans="3:35" s="73" customFormat="1" ht="13.2" x14ac:dyDescent="0.25">
      <c r="C716" s="125"/>
      <c r="D716" s="126"/>
      <c r="E716" s="127"/>
      <c r="F716" s="128"/>
      <c r="G716" s="128"/>
      <c r="H716" s="128"/>
      <c r="I716" s="62" t="s">
        <v>300</v>
      </c>
      <c r="J716" s="63" t="str">
        <f t="shared" si="105"/>
        <v/>
      </c>
      <c r="K716" s="64" t="str">
        <f t="shared" si="106"/>
        <v/>
      </c>
      <c r="L716" s="65"/>
      <c r="M716" s="124"/>
      <c r="N716" s="67"/>
      <c r="O716" s="68" t="str">
        <f t="shared" si="102"/>
        <v/>
      </c>
      <c r="P716" s="69" t="str">
        <f t="shared" si="107"/>
        <v/>
      </c>
      <c r="Q716" s="69" t="str">
        <f t="shared" si="108"/>
        <v/>
      </c>
      <c r="R716" s="70" t="str">
        <f t="shared" si="109"/>
        <v/>
      </c>
      <c r="S716" s="71" t="b">
        <f t="shared" si="103"/>
        <v>0</v>
      </c>
      <c r="T716" s="72" t="b">
        <f t="shared" si="104"/>
        <v>0</v>
      </c>
      <c r="U716" s="72"/>
      <c r="V716" s="72"/>
      <c r="W716" s="72" t="b">
        <f t="shared" si="101"/>
        <v>0</v>
      </c>
      <c r="Y716" s="91"/>
      <c r="Z716" s="91"/>
      <c r="AA716" s="91"/>
      <c r="AB716" s="91"/>
      <c r="AC716" s="91"/>
      <c r="AD716" s="91"/>
      <c r="AE716" s="91"/>
      <c r="AF716" s="91"/>
      <c r="AG716" s="91"/>
      <c r="AH716" s="91"/>
      <c r="AI716" s="91"/>
    </row>
    <row r="717" spans="3:35" s="73" customFormat="1" ht="13.2" x14ac:dyDescent="0.25">
      <c r="C717" s="125"/>
      <c r="D717" s="126"/>
      <c r="E717" s="127"/>
      <c r="F717" s="128"/>
      <c r="G717" s="128"/>
      <c r="H717" s="128"/>
      <c r="I717" s="62" t="s">
        <v>301</v>
      </c>
      <c r="J717" s="63" t="str">
        <f t="shared" si="105"/>
        <v/>
      </c>
      <c r="K717" s="64" t="str">
        <f t="shared" si="106"/>
        <v/>
      </c>
      <c r="L717" s="65"/>
      <c r="M717" s="124"/>
      <c r="N717" s="67"/>
      <c r="O717" s="68" t="str">
        <f t="shared" si="102"/>
        <v/>
      </c>
      <c r="P717" s="69" t="str">
        <f t="shared" si="107"/>
        <v/>
      </c>
      <c r="Q717" s="69" t="str">
        <f t="shared" si="108"/>
        <v/>
      </c>
      <c r="R717" s="70" t="str">
        <f t="shared" si="109"/>
        <v/>
      </c>
      <c r="S717" s="71" t="b">
        <f t="shared" si="103"/>
        <v>0</v>
      </c>
      <c r="T717" s="72" t="b">
        <f t="shared" si="104"/>
        <v>0</v>
      </c>
      <c r="U717" s="72"/>
      <c r="V717" s="72"/>
      <c r="W717" s="72" t="b">
        <f t="shared" si="101"/>
        <v>0</v>
      </c>
      <c r="Y717" s="91"/>
      <c r="Z717" s="91"/>
      <c r="AA717" s="91"/>
      <c r="AB717" s="91"/>
      <c r="AC717" s="91"/>
      <c r="AD717" s="91"/>
      <c r="AE717" s="91"/>
      <c r="AF717" s="91"/>
      <c r="AG717" s="91"/>
      <c r="AH717" s="91"/>
      <c r="AI717" s="91"/>
    </row>
    <row r="718" spans="3:35" s="73" customFormat="1" ht="13.2" x14ac:dyDescent="0.25">
      <c r="C718" s="125"/>
      <c r="D718" s="126"/>
      <c r="E718" s="127"/>
      <c r="F718" s="128"/>
      <c r="G718" s="128"/>
      <c r="H718" s="128"/>
      <c r="I718" s="62" t="s">
        <v>302</v>
      </c>
      <c r="J718" s="63" t="str">
        <f t="shared" si="105"/>
        <v/>
      </c>
      <c r="K718" s="64" t="str">
        <f t="shared" si="106"/>
        <v/>
      </c>
      <c r="L718" s="65"/>
      <c r="M718" s="124"/>
      <c r="N718" s="67"/>
      <c r="O718" s="68" t="str">
        <f t="shared" si="102"/>
        <v/>
      </c>
      <c r="P718" s="69" t="str">
        <f t="shared" si="107"/>
        <v/>
      </c>
      <c r="Q718" s="69" t="str">
        <f t="shared" si="108"/>
        <v/>
      </c>
      <c r="R718" s="70" t="str">
        <f t="shared" si="109"/>
        <v/>
      </c>
      <c r="S718" s="71" t="b">
        <f t="shared" si="103"/>
        <v>0</v>
      </c>
      <c r="T718" s="72" t="b">
        <f t="shared" si="104"/>
        <v>0</v>
      </c>
      <c r="U718" s="72"/>
      <c r="V718" s="72"/>
      <c r="W718" s="72" t="b">
        <f t="shared" si="101"/>
        <v>0</v>
      </c>
      <c r="Y718" s="91"/>
      <c r="Z718" s="91"/>
      <c r="AA718" s="91"/>
      <c r="AB718" s="91"/>
      <c r="AC718" s="91"/>
      <c r="AD718" s="91"/>
      <c r="AE718" s="91"/>
      <c r="AF718" s="91"/>
      <c r="AG718" s="91"/>
      <c r="AH718" s="91"/>
      <c r="AI718" s="91"/>
    </row>
    <row r="719" spans="3:35" s="73" customFormat="1" ht="13.2" x14ac:dyDescent="0.25">
      <c r="C719" s="125"/>
      <c r="D719" s="126"/>
      <c r="E719" s="127"/>
      <c r="F719" s="128"/>
      <c r="G719" s="128"/>
      <c r="H719" s="128"/>
      <c r="I719" s="62" t="s">
        <v>303</v>
      </c>
      <c r="J719" s="63" t="str">
        <f t="shared" si="105"/>
        <v/>
      </c>
      <c r="K719" s="64" t="str">
        <f t="shared" si="106"/>
        <v/>
      </c>
      <c r="L719" s="65"/>
      <c r="M719" s="124"/>
      <c r="N719" s="67"/>
      <c r="O719" s="68" t="str">
        <f t="shared" si="102"/>
        <v/>
      </c>
      <c r="P719" s="69" t="str">
        <f t="shared" si="107"/>
        <v/>
      </c>
      <c r="Q719" s="69" t="str">
        <f t="shared" si="108"/>
        <v/>
      </c>
      <c r="R719" s="70" t="str">
        <f t="shared" si="109"/>
        <v/>
      </c>
      <c r="S719" s="71" t="b">
        <f t="shared" si="103"/>
        <v>0</v>
      </c>
      <c r="T719" s="72" t="b">
        <f t="shared" si="104"/>
        <v>0</v>
      </c>
      <c r="U719" s="72"/>
      <c r="V719" s="72"/>
      <c r="W719" s="72" t="b">
        <f t="shared" si="101"/>
        <v>0</v>
      </c>
      <c r="Y719" s="91"/>
      <c r="Z719" s="91"/>
      <c r="AA719" s="91"/>
      <c r="AB719" s="91"/>
      <c r="AC719" s="91"/>
      <c r="AD719" s="91"/>
      <c r="AE719" s="91"/>
      <c r="AF719" s="91"/>
      <c r="AG719" s="91"/>
      <c r="AH719" s="91"/>
      <c r="AI719" s="91"/>
    </row>
    <row r="720" spans="3:35" s="73" customFormat="1" ht="13.2" x14ac:dyDescent="0.25">
      <c r="C720" s="125"/>
      <c r="D720" s="126"/>
      <c r="E720" s="127"/>
      <c r="F720" s="128"/>
      <c r="G720" s="128"/>
      <c r="H720" s="128"/>
      <c r="I720" s="62" t="s">
        <v>304</v>
      </c>
      <c r="J720" s="63" t="str">
        <f t="shared" si="105"/>
        <v/>
      </c>
      <c r="K720" s="64" t="str">
        <f t="shared" si="106"/>
        <v/>
      </c>
      <c r="L720" s="65"/>
      <c r="M720" s="124"/>
      <c r="N720" s="67"/>
      <c r="O720" s="68" t="str">
        <f t="shared" si="102"/>
        <v/>
      </c>
      <c r="P720" s="69" t="str">
        <f t="shared" si="107"/>
        <v/>
      </c>
      <c r="Q720" s="69" t="str">
        <f t="shared" si="108"/>
        <v/>
      </c>
      <c r="R720" s="70" t="str">
        <f t="shared" si="109"/>
        <v/>
      </c>
      <c r="S720" s="71" t="b">
        <f t="shared" si="103"/>
        <v>0</v>
      </c>
      <c r="T720" s="72" t="b">
        <f t="shared" si="104"/>
        <v>0</v>
      </c>
      <c r="U720" s="72"/>
      <c r="V720" s="72"/>
      <c r="W720" s="72" t="b">
        <f t="shared" si="101"/>
        <v>0</v>
      </c>
      <c r="Y720" s="91"/>
      <c r="Z720" s="91"/>
      <c r="AA720" s="91"/>
      <c r="AB720" s="91"/>
      <c r="AC720" s="91"/>
      <c r="AD720" s="91"/>
      <c r="AE720" s="91"/>
      <c r="AF720" s="91"/>
      <c r="AG720" s="91"/>
      <c r="AH720" s="91"/>
      <c r="AI720" s="91"/>
    </row>
    <row r="721" spans="3:35" s="73" customFormat="1" ht="13.2" x14ac:dyDescent="0.25">
      <c r="C721" s="125"/>
      <c r="D721" s="126"/>
      <c r="E721" s="127"/>
      <c r="F721" s="128"/>
      <c r="G721" s="128"/>
      <c r="H721" s="128"/>
      <c r="I721" s="62" t="s">
        <v>305</v>
      </c>
      <c r="J721" s="63" t="str">
        <f t="shared" si="105"/>
        <v/>
      </c>
      <c r="K721" s="64" t="str">
        <f t="shared" si="106"/>
        <v/>
      </c>
      <c r="L721" s="65"/>
      <c r="M721" s="124"/>
      <c r="N721" s="67"/>
      <c r="O721" s="68" t="str">
        <f t="shared" si="102"/>
        <v/>
      </c>
      <c r="P721" s="69" t="str">
        <f t="shared" si="107"/>
        <v/>
      </c>
      <c r="Q721" s="69" t="str">
        <f t="shared" si="108"/>
        <v/>
      </c>
      <c r="R721" s="70" t="str">
        <f t="shared" si="109"/>
        <v/>
      </c>
      <c r="S721" s="71" t="b">
        <f t="shared" si="103"/>
        <v>0</v>
      </c>
      <c r="T721" s="72" t="b">
        <f t="shared" si="104"/>
        <v>0</v>
      </c>
      <c r="U721" s="72"/>
      <c r="V721" s="72"/>
      <c r="W721" s="72" t="b">
        <f t="shared" si="101"/>
        <v>0</v>
      </c>
      <c r="Y721" s="91"/>
      <c r="Z721" s="91"/>
      <c r="AA721" s="91"/>
      <c r="AB721" s="91"/>
      <c r="AC721" s="91"/>
      <c r="AD721" s="91"/>
      <c r="AE721" s="91"/>
      <c r="AF721" s="91"/>
      <c r="AG721" s="91"/>
      <c r="AH721" s="91"/>
      <c r="AI721" s="91"/>
    </row>
    <row r="722" spans="3:35" s="73" customFormat="1" ht="13.2" x14ac:dyDescent="0.25">
      <c r="C722" s="125"/>
      <c r="D722" s="126"/>
      <c r="E722" s="127"/>
      <c r="F722" s="128"/>
      <c r="G722" s="128"/>
      <c r="H722" s="128"/>
      <c r="I722" s="62" t="s">
        <v>306</v>
      </c>
      <c r="J722" s="63" t="str">
        <f t="shared" si="105"/>
        <v/>
      </c>
      <c r="K722" s="64" t="str">
        <f t="shared" si="106"/>
        <v/>
      </c>
      <c r="L722" s="65"/>
      <c r="M722" s="124"/>
      <c r="N722" s="67"/>
      <c r="O722" s="68" t="str">
        <f t="shared" si="102"/>
        <v/>
      </c>
      <c r="P722" s="69" t="str">
        <f t="shared" si="107"/>
        <v/>
      </c>
      <c r="Q722" s="69" t="str">
        <f t="shared" si="108"/>
        <v/>
      </c>
      <c r="R722" s="70" t="str">
        <f t="shared" si="109"/>
        <v/>
      </c>
      <c r="S722" s="71" t="b">
        <f t="shared" si="103"/>
        <v>0</v>
      </c>
      <c r="T722" s="72" t="b">
        <f t="shared" si="104"/>
        <v>0</v>
      </c>
      <c r="U722" s="72"/>
      <c r="V722" s="72"/>
      <c r="W722" s="72" t="b">
        <f t="shared" si="101"/>
        <v>0</v>
      </c>
      <c r="Y722" s="91"/>
      <c r="Z722" s="91"/>
      <c r="AA722" s="91"/>
      <c r="AB722" s="91"/>
      <c r="AC722" s="91"/>
      <c r="AD722" s="91"/>
      <c r="AE722" s="91"/>
      <c r="AF722" s="91"/>
      <c r="AG722" s="91"/>
      <c r="AH722" s="91"/>
      <c r="AI722" s="91"/>
    </row>
    <row r="723" spans="3:35" s="73" customFormat="1" ht="13.2" x14ac:dyDescent="0.25">
      <c r="C723" s="125"/>
      <c r="D723" s="126"/>
      <c r="E723" s="127"/>
      <c r="F723" s="128"/>
      <c r="G723" s="128"/>
      <c r="H723" s="128"/>
      <c r="I723" s="62" t="s">
        <v>307</v>
      </c>
      <c r="J723" s="63" t="str">
        <f t="shared" si="105"/>
        <v/>
      </c>
      <c r="K723" s="64" t="str">
        <f t="shared" si="106"/>
        <v/>
      </c>
      <c r="L723" s="65"/>
      <c r="M723" s="124"/>
      <c r="N723" s="67"/>
      <c r="O723" s="68" t="str">
        <f t="shared" si="102"/>
        <v/>
      </c>
      <c r="P723" s="69" t="str">
        <f t="shared" si="107"/>
        <v/>
      </c>
      <c r="Q723" s="69" t="str">
        <f t="shared" si="108"/>
        <v/>
      </c>
      <c r="R723" s="70" t="str">
        <f t="shared" si="109"/>
        <v/>
      </c>
      <c r="S723" s="71" t="b">
        <f t="shared" si="103"/>
        <v>0</v>
      </c>
      <c r="T723" s="72" t="b">
        <f t="shared" si="104"/>
        <v>0</v>
      </c>
      <c r="U723" s="72"/>
      <c r="V723" s="72"/>
      <c r="W723" s="72" t="b">
        <f t="shared" si="101"/>
        <v>0</v>
      </c>
      <c r="Y723" s="91"/>
      <c r="Z723" s="91"/>
      <c r="AA723" s="91"/>
      <c r="AB723" s="91"/>
      <c r="AC723" s="91"/>
      <c r="AD723" s="91"/>
      <c r="AE723" s="91"/>
      <c r="AF723" s="91"/>
      <c r="AG723" s="91"/>
      <c r="AH723" s="91"/>
      <c r="AI723" s="91"/>
    </row>
    <row r="724" spans="3:35" s="73" customFormat="1" ht="13.2" x14ac:dyDescent="0.25">
      <c r="C724" s="125"/>
      <c r="D724" s="126"/>
      <c r="E724" s="127"/>
      <c r="F724" s="128"/>
      <c r="G724" s="128"/>
      <c r="H724" s="128"/>
      <c r="I724" s="62" t="s">
        <v>308</v>
      </c>
      <c r="J724" s="63" t="str">
        <f t="shared" si="105"/>
        <v/>
      </c>
      <c r="K724" s="64" t="str">
        <f t="shared" si="106"/>
        <v/>
      </c>
      <c r="L724" s="65"/>
      <c r="M724" s="124"/>
      <c r="N724" s="67"/>
      <c r="O724" s="68" t="str">
        <f t="shared" si="102"/>
        <v/>
      </c>
      <c r="P724" s="69" t="str">
        <f t="shared" si="107"/>
        <v/>
      </c>
      <c r="Q724" s="69" t="str">
        <f t="shared" si="108"/>
        <v/>
      </c>
      <c r="R724" s="70" t="str">
        <f t="shared" si="109"/>
        <v/>
      </c>
      <c r="S724" s="71" t="b">
        <f t="shared" si="103"/>
        <v>0</v>
      </c>
      <c r="T724" s="72" t="b">
        <f t="shared" si="104"/>
        <v>0</v>
      </c>
      <c r="U724" s="72"/>
      <c r="V724" s="72"/>
      <c r="W724" s="72" t="b">
        <f t="shared" si="101"/>
        <v>0</v>
      </c>
      <c r="Y724" s="91"/>
      <c r="Z724" s="91"/>
      <c r="AA724" s="91"/>
      <c r="AB724" s="91"/>
      <c r="AC724" s="91"/>
      <c r="AD724" s="91"/>
      <c r="AE724" s="91"/>
      <c r="AF724" s="91"/>
      <c r="AG724" s="91"/>
      <c r="AH724" s="91"/>
      <c r="AI724" s="91"/>
    </row>
    <row r="725" spans="3:35" s="73" customFormat="1" ht="13.2" x14ac:dyDescent="0.25">
      <c r="C725" s="125"/>
      <c r="D725" s="126"/>
      <c r="E725" s="127"/>
      <c r="F725" s="128"/>
      <c r="G725" s="128"/>
      <c r="H725" s="128"/>
      <c r="I725" s="62" t="s">
        <v>309</v>
      </c>
      <c r="J725" s="63" t="str">
        <f t="shared" si="105"/>
        <v/>
      </c>
      <c r="K725" s="64" t="str">
        <f t="shared" si="106"/>
        <v/>
      </c>
      <c r="L725" s="65"/>
      <c r="M725" s="124"/>
      <c r="N725" s="67"/>
      <c r="O725" s="68" t="str">
        <f t="shared" si="102"/>
        <v/>
      </c>
      <c r="P725" s="69" t="str">
        <f t="shared" si="107"/>
        <v/>
      </c>
      <c r="Q725" s="69" t="str">
        <f t="shared" si="108"/>
        <v/>
      </c>
      <c r="R725" s="70" t="str">
        <f t="shared" si="109"/>
        <v/>
      </c>
      <c r="S725" s="71" t="b">
        <f t="shared" si="103"/>
        <v>0</v>
      </c>
      <c r="T725" s="72" t="b">
        <f t="shared" si="104"/>
        <v>0</v>
      </c>
      <c r="U725" s="72"/>
      <c r="V725" s="72"/>
      <c r="W725" s="72" t="b">
        <f t="shared" si="101"/>
        <v>0</v>
      </c>
      <c r="Y725" s="91"/>
      <c r="Z725" s="91"/>
      <c r="AA725" s="91"/>
      <c r="AB725" s="91"/>
      <c r="AC725" s="91"/>
      <c r="AD725" s="91"/>
      <c r="AE725" s="91"/>
      <c r="AF725" s="91"/>
      <c r="AG725" s="91"/>
      <c r="AH725" s="91"/>
      <c r="AI725" s="91"/>
    </row>
    <row r="726" spans="3:35" s="73" customFormat="1" ht="13.2" x14ac:dyDescent="0.25">
      <c r="C726" s="125"/>
      <c r="D726" s="126"/>
      <c r="E726" s="127"/>
      <c r="F726" s="128"/>
      <c r="G726" s="128"/>
      <c r="H726" s="128"/>
      <c r="I726" s="62" t="s">
        <v>310</v>
      </c>
      <c r="J726" s="63" t="str">
        <f t="shared" si="105"/>
        <v/>
      </c>
      <c r="K726" s="64" t="str">
        <f t="shared" si="106"/>
        <v/>
      </c>
      <c r="L726" s="65"/>
      <c r="M726" s="124"/>
      <c r="N726" s="67"/>
      <c r="O726" s="68" t="str">
        <f t="shared" si="102"/>
        <v/>
      </c>
      <c r="P726" s="69" t="str">
        <f t="shared" si="107"/>
        <v/>
      </c>
      <c r="Q726" s="69" t="str">
        <f t="shared" si="108"/>
        <v/>
      </c>
      <c r="R726" s="70" t="str">
        <f t="shared" si="109"/>
        <v/>
      </c>
      <c r="S726" s="71" t="b">
        <f t="shared" si="103"/>
        <v>0</v>
      </c>
      <c r="T726" s="72" t="b">
        <f t="shared" si="104"/>
        <v>0</v>
      </c>
      <c r="U726" s="72"/>
      <c r="V726" s="72"/>
      <c r="W726" s="72" t="b">
        <f t="shared" si="101"/>
        <v>0</v>
      </c>
      <c r="Y726" s="91"/>
      <c r="Z726" s="91"/>
      <c r="AA726" s="91"/>
      <c r="AB726" s="91"/>
      <c r="AC726" s="91"/>
      <c r="AD726" s="91"/>
      <c r="AE726" s="91"/>
      <c r="AF726" s="91"/>
      <c r="AG726" s="91"/>
      <c r="AH726" s="91"/>
      <c r="AI726" s="91"/>
    </row>
    <row r="727" spans="3:35" s="73" customFormat="1" ht="13.2" x14ac:dyDescent="0.25">
      <c r="C727" s="125"/>
      <c r="D727" s="126"/>
      <c r="E727" s="127"/>
      <c r="F727" s="128"/>
      <c r="G727" s="128"/>
      <c r="H727" s="128"/>
      <c r="I727" s="62" t="s">
        <v>311</v>
      </c>
      <c r="J727" s="63" t="str">
        <f t="shared" si="105"/>
        <v/>
      </c>
      <c r="K727" s="64" t="str">
        <f t="shared" si="106"/>
        <v/>
      </c>
      <c r="L727" s="65"/>
      <c r="M727" s="124"/>
      <c r="N727" s="67"/>
      <c r="O727" s="68" t="str">
        <f t="shared" si="102"/>
        <v/>
      </c>
      <c r="P727" s="69" t="str">
        <f t="shared" si="107"/>
        <v/>
      </c>
      <c r="Q727" s="69" t="str">
        <f t="shared" si="108"/>
        <v/>
      </c>
      <c r="R727" s="70" t="str">
        <f t="shared" si="109"/>
        <v/>
      </c>
      <c r="S727" s="71" t="b">
        <f t="shared" si="103"/>
        <v>0</v>
      </c>
      <c r="T727" s="72" t="b">
        <f t="shared" si="104"/>
        <v>0</v>
      </c>
      <c r="U727" s="72"/>
      <c r="V727" s="72"/>
      <c r="W727" s="72" t="b">
        <f t="shared" si="101"/>
        <v>0</v>
      </c>
      <c r="Y727" s="91"/>
      <c r="Z727" s="91"/>
      <c r="AA727" s="91"/>
      <c r="AB727" s="91"/>
      <c r="AC727" s="91"/>
      <c r="AD727" s="91"/>
      <c r="AE727" s="91"/>
      <c r="AF727" s="91"/>
      <c r="AG727" s="91"/>
      <c r="AH727" s="91"/>
      <c r="AI727" s="91"/>
    </row>
    <row r="728" spans="3:35" s="73" customFormat="1" ht="13.2" x14ac:dyDescent="0.25">
      <c r="C728" s="125"/>
      <c r="D728" s="126"/>
      <c r="E728" s="127"/>
      <c r="F728" s="128"/>
      <c r="G728" s="128"/>
      <c r="H728" s="128"/>
      <c r="I728" s="62" t="s">
        <v>312</v>
      </c>
      <c r="J728" s="63" t="str">
        <f t="shared" si="105"/>
        <v/>
      </c>
      <c r="K728" s="64" t="str">
        <f t="shared" si="106"/>
        <v/>
      </c>
      <c r="L728" s="65"/>
      <c r="M728" s="124"/>
      <c r="N728" s="67"/>
      <c r="O728" s="68" t="str">
        <f t="shared" si="102"/>
        <v/>
      </c>
      <c r="P728" s="69" t="str">
        <f t="shared" si="107"/>
        <v/>
      </c>
      <c r="Q728" s="69" t="str">
        <f t="shared" si="108"/>
        <v/>
      </c>
      <c r="R728" s="70" t="str">
        <f t="shared" si="109"/>
        <v/>
      </c>
      <c r="S728" s="71" t="b">
        <f t="shared" si="103"/>
        <v>0</v>
      </c>
      <c r="T728" s="72" t="b">
        <f t="shared" si="104"/>
        <v>0</v>
      </c>
      <c r="U728" s="72"/>
      <c r="V728" s="72"/>
      <c r="W728" s="72" t="b">
        <f t="shared" si="101"/>
        <v>0</v>
      </c>
      <c r="Y728" s="91"/>
      <c r="Z728" s="91"/>
      <c r="AA728" s="91"/>
      <c r="AB728" s="91"/>
      <c r="AC728" s="91"/>
      <c r="AD728" s="91"/>
      <c r="AE728" s="91"/>
      <c r="AF728" s="91"/>
      <c r="AG728" s="91"/>
      <c r="AH728" s="91"/>
      <c r="AI728" s="91"/>
    </row>
    <row r="729" spans="3:35" s="73" customFormat="1" ht="13.2" x14ac:dyDescent="0.25">
      <c r="C729" s="125"/>
      <c r="D729" s="126"/>
      <c r="E729" s="127"/>
      <c r="F729" s="128"/>
      <c r="G729" s="128"/>
      <c r="H729" s="128"/>
      <c r="I729" s="62" t="s">
        <v>313</v>
      </c>
      <c r="J729" s="63" t="str">
        <f t="shared" si="105"/>
        <v/>
      </c>
      <c r="K729" s="64" t="str">
        <f t="shared" si="106"/>
        <v/>
      </c>
      <c r="L729" s="65"/>
      <c r="M729" s="124"/>
      <c r="N729" s="67"/>
      <c r="O729" s="68" t="str">
        <f t="shared" si="102"/>
        <v/>
      </c>
      <c r="P729" s="69" t="str">
        <f t="shared" si="107"/>
        <v/>
      </c>
      <c r="Q729" s="69" t="str">
        <f t="shared" si="108"/>
        <v/>
      </c>
      <c r="R729" s="70" t="str">
        <f t="shared" si="109"/>
        <v/>
      </c>
      <c r="S729" s="71" t="b">
        <f t="shared" si="103"/>
        <v>0</v>
      </c>
      <c r="T729" s="72" t="b">
        <f t="shared" si="104"/>
        <v>0</v>
      </c>
      <c r="U729" s="72"/>
      <c r="V729" s="72"/>
      <c r="W729" s="72" t="b">
        <f t="shared" si="101"/>
        <v>0</v>
      </c>
      <c r="Y729" s="91"/>
      <c r="Z729" s="91"/>
      <c r="AA729" s="91"/>
      <c r="AB729" s="91"/>
      <c r="AC729" s="91"/>
      <c r="AD729" s="91"/>
      <c r="AE729" s="91"/>
      <c r="AF729" s="91"/>
      <c r="AG729" s="91"/>
      <c r="AH729" s="91"/>
      <c r="AI729" s="91"/>
    </row>
    <row r="730" spans="3:35" s="73" customFormat="1" ht="13.2" x14ac:dyDescent="0.25">
      <c r="C730" s="125"/>
      <c r="D730" s="126"/>
      <c r="E730" s="127"/>
      <c r="F730" s="128"/>
      <c r="G730" s="128"/>
      <c r="H730" s="128"/>
      <c r="I730" s="62" t="s">
        <v>314</v>
      </c>
      <c r="J730" s="63" t="str">
        <f t="shared" si="105"/>
        <v/>
      </c>
      <c r="K730" s="64" t="str">
        <f t="shared" si="106"/>
        <v/>
      </c>
      <c r="L730" s="65"/>
      <c r="M730" s="124"/>
      <c r="N730" s="67"/>
      <c r="O730" s="68" t="str">
        <f t="shared" si="102"/>
        <v/>
      </c>
      <c r="P730" s="69" t="str">
        <f t="shared" si="107"/>
        <v/>
      </c>
      <c r="Q730" s="69" t="str">
        <f t="shared" si="108"/>
        <v/>
      </c>
      <c r="R730" s="70" t="str">
        <f t="shared" si="109"/>
        <v/>
      </c>
      <c r="S730" s="71" t="b">
        <f t="shared" si="103"/>
        <v>0</v>
      </c>
      <c r="T730" s="72" t="b">
        <f t="shared" si="104"/>
        <v>0</v>
      </c>
      <c r="U730" s="72"/>
      <c r="V730" s="72"/>
      <c r="W730" s="72" t="b">
        <f t="shared" si="101"/>
        <v>0</v>
      </c>
      <c r="Y730" s="91"/>
      <c r="Z730" s="91"/>
      <c r="AA730" s="91"/>
      <c r="AB730" s="91"/>
      <c r="AC730" s="91"/>
      <c r="AD730" s="91"/>
      <c r="AE730" s="91"/>
      <c r="AF730" s="91"/>
      <c r="AG730" s="91"/>
      <c r="AH730" s="91"/>
      <c r="AI730" s="91"/>
    </row>
    <row r="731" spans="3:35" s="73" customFormat="1" ht="13.2" x14ac:dyDescent="0.25">
      <c r="C731" s="125"/>
      <c r="D731" s="126"/>
      <c r="E731" s="127"/>
      <c r="F731" s="128"/>
      <c r="G731" s="128"/>
      <c r="H731" s="128"/>
      <c r="I731" s="62" t="s">
        <v>315</v>
      </c>
      <c r="J731" s="63" t="str">
        <f t="shared" si="105"/>
        <v/>
      </c>
      <c r="K731" s="64" t="str">
        <f t="shared" si="106"/>
        <v/>
      </c>
      <c r="L731" s="65"/>
      <c r="M731" s="124"/>
      <c r="N731" s="67"/>
      <c r="O731" s="68" t="str">
        <f t="shared" si="102"/>
        <v/>
      </c>
      <c r="P731" s="69" t="str">
        <f t="shared" si="107"/>
        <v/>
      </c>
      <c r="Q731" s="69" t="str">
        <f t="shared" si="108"/>
        <v/>
      </c>
      <c r="R731" s="70" t="str">
        <f t="shared" si="109"/>
        <v/>
      </c>
      <c r="S731" s="71" t="b">
        <f t="shared" si="103"/>
        <v>0</v>
      </c>
      <c r="T731" s="72" t="b">
        <f t="shared" si="104"/>
        <v>0</v>
      </c>
      <c r="U731" s="72"/>
      <c r="V731" s="72"/>
      <c r="W731" s="72" t="b">
        <f t="shared" si="101"/>
        <v>0</v>
      </c>
      <c r="Y731" s="91"/>
      <c r="Z731" s="91"/>
      <c r="AA731" s="91"/>
      <c r="AB731" s="91"/>
      <c r="AC731" s="91"/>
      <c r="AD731" s="91"/>
      <c r="AE731" s="91"/>
      <c r="AF731" s="91"/>
      <c r="AG731" s="91"/>
      <c r="AH731" s="91"/>
      <c r="AI731" s="91"/>
    </row>
    <row r="732" spans="3:35" s="73" customFormat="1" ht="13.2" x14ac:dyDescent="0.25">
      <c r="C732" s="125"/>
      <c r="D732" s="126"/>
      <c r="E732" s="127"/>
      <c r="F732" s="128"/>
      <c r="G732" s="128"/>
      <c r="H732" s="128"/>
      <c r="I732" s="62" t="s">
        <v>316</v>
      </c>
      <c r="J732" s="63" t="str">
        <f t="shared" si="105"/>
        <v/>
      </c>
      <c r="K732" s="64" t="str">
        <f t="shared" si="106"/>
        <v/>
      </c>
      <c r="L732" s="65"/>
      <c r="M732" s="124"/>
      <c r="N732" s="67"/>
      <c r="O732" s="68" t="str">
        <f t="shared" si="102"/>
        <v/>
      </c>
      <c r="P732" s="69" t="str">
        <f t="shared" si="107"/>
        <v/>
      </c>
      <c r="Q732" s="69" t="str">
        <f t="shared" si="108"/>
        <v/>
      </c>
      <c r="R732" s="70" t="str">
        <f t="shared" si="109"/>
        <v/>
      </c>
      <c r="S732" s="71" t="b">
        <f t="shared" si="103"/>
        <v>0</v>
      </c>
      <c r="T732" s="72" t="b">
        <f t="shared" si="104"/>
        <v>0</v>
      </c>
      <c r="U732" s="72"/>
      <c r="V732" s="72"/>
      <c r="W732" s="72" t="b">
        <f t="shared" si="101"/>
        <v>0</v>
      </c>
      <c r="Y732" s="91"/>
      <c r="Z732" s="91"/>
      <c r="AA732" s="91"/>
      <c r="AB732" s="91"/>
      <c r="AC732" s="91"/>
      <c r="AD732" s="91"/>
      <c r="AE732" s="91"/>
      <c r="AF732" s="91"/>
      <c r="AG732" s="91"/>
      <c r="AH732" s="91"/>
      <c r="AI732" s="91"/>
    </row>
    <row r="733" spans="3:35" s="73" customFormat="1" ht="13.2" x14ac:dyDescent="0.25">
      <c r="C733" s="125"/>
      <c r="D733" s="126"/>
      <c r="E733" s="127"/>
      <c r="F733" s="128"/>
      <c r="G733" s="128"/>
      <c r="H733" s="128"/>
      <c r="I733" s="62" t="s">
        <v>317</v>
      </c>
      <c r="J733" s="63" t="str">
        <f t="shared" si="105"/>
        <v/>
      </c>
      <c r="K733" s="64" t="str">
        <f t="shared" si="106"/>
        <v/>
      </c>
      <c r="L733" s="65"/>
      <c r="M733" s="124"/>
      <c r="N733" s="67"/>
      <c r="O733" s="68" t="str">
        <f t="shared" si="102"/>
        <v/>
      </c>
      <c r="P733" s="69" t="str">
        <f t="shared" si="107"/>
        <v/>
      </c>
      <c r="Q733" s="69" t="str">
        <f t="shared" si="108"/>
        <v/>
      </c>
      <c r="R733" s="70" t="str">
        <f t="shared" si="109"/>
        <v/>
      </c>
      <c r="S733" s="71" t="b">
        <f t="shared" si="103"/>
        <v>0</v>
      </c>
      <c r="T733" s="72" t="b">
        <f t="shared" si="104"/>
        <v>0</v>
      </c>
      <c r="U733" s="72"/>
      <c r="V733" s="72"/>
      <c r="W733" s="72" t="b">
        <f t="shared" si="101"/>
        <v>0</v>
      </c>
      <c r="Y733" s="91"/>
      <c r="Z733" s="91"/>
      <c r="AA733" s="91"/>
      <c r="AB733" s="91"/>
      <c r="AC733" s="91"/>
      <c r="AD733" s="91"/>
      <c r="AE733" s="91"/>
      <c r="AF733" s="91"/>
      <c r="AG733" s="91"/>
      <c r="AH733" s="91"/>
      <c r="AI733" s="91"/>
    </row>
    <row r="734" spans="3:35" s="73" customFormat="1" ht="13.2" x14ac:dyDescent="0.25">
      <c r="C734" s="125"/>
      <c r="D734" s="126"/>
      <c r="E734" s="127"/>
      <c r="F734" s="128"/>
      <c r="G734" s="128"/>
      <c r="H734" s="128"/>
      <c r="I734" s="62" t="s">
        <v>318</v>
      </c>
      <c r="J734" s="63" t="str">
        <f t="shared" si="105"/>
        <v/>
      </c>
      <c r="K734" s="64" t="str">
        <f t="shared" si="106"/>
        <v/>
      </c>
      <c r="L734" s="65"/>
      <c r="M734" s="124"/>
      <c r="N734" s="67"/>
      <c r="O734" s="68" t="str">
        <f t="shared" si="102"/>
        <v/>
      </c>
      <c r="P734" s="69" t="str">
        <f t="shared" si="107"/>
        <v/>
      </c>
      <c r="Q734" s="69" t="str">
        <f t="shared" si="108"/>
        <v/>
      </c>
      <c r="R734" s="70" t="str">
        <f t="shared" si="109"/>
        <v/>
      </c>
      <c r="S734" s="71" t="b">
        <f t="shared" si="103"/>
        <v>0</v>
      </c>
      <c r="T734" s="72" t="b">
        <f t="shared" si="104"/>
        <v>0</v>
      </c>
      <c r="U734" s="72"/>
      <c r="V734" s="72"/>
      <c r="W734" s="72" t="b">
        <f t="shared" si="101"/>
        <v>0</v>
      </c>
      <c r="Y734" s="91"/>
      <c r="Z734" s="91"/>
      <c r="AA734" s="91"/>
      <c r="AB734" s="91"/>
      <c r="AC734" s="91"/>
      <c r="AD734" s="91"/>
      <c r="AE734" s="91"/>
      <c r="AF734" s="91"/>
      <c r="AG734" s="91"/>
      <c r="AH734" s="91"/>
      <c r="AI734" s="91"/>
    </row>
    <row r="735" spans="3:35" s="73" customFormat="1" ht="13.2" x14ac:dyDescent="0.25">
      <c r="C735" s="125"/>
      <c r="D735" s="126"/>
      <c r="E735" s="127"/>
      <c r="F735" s="128"/>
      <c r="G735" s="128"/>
      <c r="H735" s="128"/>
      <c r="I735" s="62" t="s">
        <v>319</v>
      </c>
      <c r="J735" s="63" t="str">
        <f t="shared" si="105"/>
        <v/>
      </c>
      <c r="K735" s="64" t="str">
        <f t="shared" si="106"/>
        <v/>
      </c>
      <c r="L735" s="65"/>
      <c r="M735" s="124"/>
      <c r="N735" s="67"/>
      <c r="O735" s="68" t="str">
        <f t="shared" si="102"/>
        <v/>
      </c>
      <c r="P735" s="69" t="str">
        <f t="shared" si="107"/>
        <v/>
      </c>
      <c r="Q735" s="69" t="str">
        <f t="shared" si="108"/>
        <v/>
      </c>
      <c r="R735" s="70" t="str">
        <f t="shared" si="109"/>
        <v/>
      </c>
      <c r="S735" s="71" t="b">
        <f t="shared" si="103"/>
        <v>0</v>
      </c>
      <c r="T735" s="72" t="b">
        <f t="shared" si="104"/>
        <v>0</v>
      </c>
      <c r="U735" s="72"/>
      <c r="V735" s="72"/>
      <c r="W735" s="72" t="b">
        <f t="shared" si="101"/>
        <v>0</v>
      </c>
      <c r="Y735" s="91"/>
      <c r="Z735" s="91"/>
      <c r="AA735" s="91"/>
      <c r="AB735" s="91"/>
      <c r="AC735" s="91"/>
      <c r="AD735" s="91"/>
      <c r="AE735" s="91"/>
      <c r="AF735" s="91"/>
      <c r="AG735" s="91"/>
      <c r="AH735" s="91"/>
      <c r="AI735" s="91"/>
    </row>
    <row r="736" spans="3:35" s="73" customFormat="1" ht="13.2" x14ac:dyDescent="0.25">
      <c r="C736" s="125"/>
      <c r="D736" s="126"/>
      <c r="E736" s="127"/>
      <c r="F736" s="128"/>
      <c r="G736" s="128"/>
      <c r="H736" s="128"/>
      <c r="I736" s="62" t="s">
        <v>320</v>
      </c>
      <c r="J736" s="63" t="str">
        <f t="shared" si="105"/>
        <v/>
      </c>
      <c r="K736" s="64" t="str">
        <f t="shared" si="106"/>
        <v/>
      </c>
      <c r="L736" s="65"/>
      <c r="M736" s="124"/>
      <c r="N736" s="67"/>
      <c r="O736" s="68" t="str">
        <f t="shared" si="102"/>
        <v/>
      </c>
      <c r="P736" s="69" t="str">
        <f t="shared" si="107"/>
        <v/>
      </c>
      <c r="Q736" s="69" t="str">
        <f t="shared" si="108"/>
        <v/>
      </c>
      <c r="R736" s="70" t="str">
        <f t="shared" si="109"/>
        <v/>
      </c>
      <c r="S736" s="71" t="b">
        <f t="shared" si="103"/>
        <v>0</v>
      </c>
      <c r="T736" s="72" t="b">
        <f t="shared" si="104"/>
        <v>0</v>
      </c>
      <c r="U736" s="72"/>
      <c r="V736" s="72"/>
      <c r="W736" s="72" t="b">
        <f t="shared" si="101"/>
        <v>0</v>
      </c>
      <c r="Y736" s="91"/>
      <c r="Z736" s="91"/>
      <c r="AA736" s="91"/>
      <c r="AB736" s="91"/>
      <c r="AC736" s="91"/>
      <c r="AD736" s="91"/>
      <c r="AE736" s="91"/>
      <c r="AF736" s="91"/>
      <c r="AG736" s="91"/>
      <c r="AH736" s="91"/>
      <c r="AI736" s="91"/>
    </row>
    <row r="737" spans="3:35" s="73" customFormat="1" ht="13.2" x14ac:dyDescent="0.25">
      <c r="C737" s="125"/>
      <c r="D737" s="126"/>
      <c r="E737" s="127"/>
      <c r="F737" s="128"/>
      <c r="G737" s="128"/>
      <c r="H737" s="128"/>
      <c r="I737" s="62" t="s">
        <v>321</v>
      </c>
      <c r="J737" s="63" t="str">
        <f t="shared" si="105"/>
        <v/>
      </c>
      <c r="K737" s="64" t="str">
        <f t="shared" si="106"/>
        <v/>
      </c>
      <c r="L737" s="65"/>
      <c r="M737" s="124"/>
      <c r="N737" s="67"/>
      <c r="O737" s="68" t="str">
        <f t="shared" si="102"/>
        <v/>
      </c>
      <c r="P737" s="69" t="str">
        <f t="shared" si="107"/>
        <v/>
      </c>
      <c r="Q737" s="69" t="str">
        <f t="shared" si="108"/>
        <v/>
      </c>
      <c r="R737" s="70" t="str">
        <f t="shared" si="109"/>
        <v/>
      </c>
      <c r="S737" s="71" t="b">
        <f t="shared" si="103"/>
        <v>0</v>
      </c>
      <c r="T737" s="72" t="b">
        <f t="shared" si="104"/>
        <v>0</v>
      </c>
      <c r="U737" s="72"/>
      <c r="V737" s="72"/>
      <c r="W737" s="72" t="b">
        <f t="shared" si="101"/>
        <v>0</v>
      </c>
      <c r="Y737" s="91"/>
      <c r="Z737" s="91"/>
      <c r="AA737" s="91"/>
      <c r="AB737" s="91"/>
      <c r="AC737" s="91"/>
      <c r="AD737" s="91"/>
      <c r="AE737" s="91"/>
      <c r="AF737" s="91"/>
      <c r="AG737" s="91"/>
      <c r="AH737" s="91"/>
      <c r="AI737" s="91"/>
    </row>
    <row r="738" spans="3:35" s="73" customFormat="1" ht="13.2" x14ac:dyDescent="0.25">
      <c r="C738" s="125"/>
      <c r="D738" s="126"/>
      <c r="E738" s="127"/>
      <c r="F738" s="128"/>
      <c r="G738" s="128"/>
      <c r="H738" s="128"/>
      <c r="I738" s="62" t="s">
        <v>322</v>
      </c>
      <c r="J738" s="63" t="str">
        <f t="shared" si="105"/>
        <v/>
      </c>
      <c r="K738" s="64" t="str">
        <f t="shared" si="106"/>
        <v/>
      </c>
      <c r="L738" s="65"/>
      <c r="M738" s="124"/>
      <c r="N738" s="67"/>
      <c r="O738" s="68" t="str">
        <f t="shared" si="102"/>
        <v/>
      </c>
      <c r="P738" s="69" t="str">
        <f t="shared" si="107"/>
        <v/>
      </c>
      <c r="Q738" s="69" t="str">
        <f t="shared" si="108"/>
        <v/>
      </c>
      <c r="R738" s="70" t="str">
        <f t="shared" si="109"/>
        <v/>
      </c>
      <c r="S738" s="71" t="b">
        <f t="shared" si="103"/>
        <v>0</v>
      </c>
      <c r="T738" s="72" t="b">
        <f t="shared" si="104"/>
        <v>0</v>
      </c>
      <c r="U738" s="72"/>
      <c r="V738" s="72"/>
      <c r="W738" s="72" t="b">
        <f t="shared" si="101"/>
        <v>0</v>
      </c>
      <c r="Y738" s="91"/>
      <c r="Z738" s="91"/>
      <c r="AA738" s="91"/>
      <c r="AB738" s="91"/>
      <c r="AC738" s="91"/>
      <c r="AD738" s="91"/>
      <c r="AE738" s="91"/>
      <c r="AF738" s="91"/>
      <c r="AG738" s="91"/>
      <c r="AH738" s="91"/>
      <c r="AI738" s="91"/>
    </row>
    <row r="739" spans="3:35" s="73" customFormat="1" ht="13.2" x14ac:dyDescent="0.25">
      <c r="C739" s="125"/>
      <c r="D739" s="126"/>
      <c r="E739" s="127"/>
      <c r="F739" s="128"/>
      <c r="G739" s="128"/>
      <c r="H739" s="128"/>
      <c r="I739" s="62" t="s">
        <v>323</v>
      </c>
      <c r="J739" s="63" t="str">
        <f t="shared" si="105"/>
        <v/>
      </c>
      <c r="K739" s="64" t="str">
        <f t="shared" si="106"/>
        <v/>
      </c>
      <c r="L739" s="65"/>
      <c r="M739" s="124"/>
      <c r="N739" s="67"/>
      <c r="O739" s="68" t="str">
        <f t="shared" si="102"/>
        <v/>
      </c>
      <c r="P739" s="69" t="str">
        <f t="shared" si="107"/>
        <v/>
      </c>
      <c r="Q739" s="69" t="str">
        <f t="shared" si="108"/>
        <v/>
      </c>
      <c r="R739" s="70" t="str">
        <f t="shared" si="109"/>
        <v/>
      </c>
      <c r="S739" s="71" t="b">
        <f t="shared" si="103"/>
        <v>0</v>
      </c>
      <c r="T739" s="72" t="b">
        <f t="shared" si="104"/>
        <v>0</v>
      </c>
      <c r="U739" s="72"/>
      <c r="V739" s="72"/>
      <c r="W739" s="72" t="b">
        <f t="shared" si="101"/>
        <v>0</v>
      </c>
      <c r="Y739" s="91"/>
      <c r="Z739" s="91"/>
      <c r="AA739" s="91"/>
      <c r="AB739" s="91"/>
      <c r="AC739" s="91"/>
      <c r="AD739" s="91"/>
      <c r="AE739" s="91"/>
      <c r="AF739" s="91"/>
      <c r="AG739" s="91"/>
      <c r="AH739" s="91"/>
      <c r="AI739" s="91"/>
    </row>
    <row r="740" spans="3:35" s="73" customFormat="1" ht="13.2" x14ac:dyDescent="0.25">
      <c r="C740" s="125"/>
      <c r="D740" s="126"/>
      <c r="E740" s="127"/>
      <c r="F740" s="128"/>
      <c r="G740" s="128"/>
      <c r="H740" s="128"/>
      <c r="I740" s="62" t="s">
        <v>324</v>
      </c>
      <c r="J740" s="63" t="str">
        <f t="shared" si="105"/>
        <v/>
      </c>
      <c r="K740" s="64" t="str">
        <f t="shared" si="106"/>
        <v/>
      </c>
      <c r="L740" s="65"/>
      <c r="M740" s="124"/>
      <c r="N740" s="67"/>
      <c r="O740" s="68" t="str">
        <f t="shared" si="102"/>
        <v/>
      </c>
      <c r="P740" s="69" t="str">
        <f t="shared" si="107"/>
        <v/>
      </c>
      <c r="Q740" s="69" t="str">
        <f t="shared" si="108"/>
        <v/>
      </c>
      <c r="R740" s="70" t="str">
        <f t="shared" si="109"/>
        <v/>
      </c>
      <c r="S740" s="71" t="b">
        <f t="shared" si="103"/>
        <v>0</v>
      </c>
      <c r="T740" s="72" t="b">
        <f t="shared" si="104"/>
        <v>0</v>
      </c>
      <c r="U740" s="72"/>
      <c r="V740" s="72"/>
      <c r="W740" s="72" t="b">
        <f t="shared" si="101"/>
        <v>0</v>
      </c>
      <c r="Y740" s="91"/>
      <c r="Z740" s="91"/>
      <c r="AA740" s="91"/>
      <c r="AB740" s="91"/>
      <c r="AC740" s="91"/>
      <c r="AD740" s="91"/>
      <c r="AE740" s="91"/>
      <c r="AF740" s="91"/>
      <c r="AG740" s="91"/>
      <c r="AH740" s="91"/>
      <c r="AI740" s="91"/>
    </row>
    <row r="741" spans="3:35" s="73" customFormat="1" ht="13.2" x14ac:dyDescent="0.25">
      <c r="C741" s="125"/>
      <c r="D741" s="126"/>
      <c r="E741" s="127"/>
      <c r="F741" s="128"/>
      <c r="G741" s="128"/>
      <c r="H741" s="128"/>
      <c r="I741" s="62" t="s">
        <v>325</v>
      </c>
      <c r="J741" s="63" t="str">
        <f t="shared" si="105"/>
        <v/>
      </c>
      <c r="K741" s="64" t="str">
        <f t="shared" si="106"/>
        <v/>
      </c>
      <c r="L741" s="65"/>
      <c r="M741" s="124"/>
      <c r="N741" s="67"/>
      <c r="O741" s="68" t="str">
        <f t="shared" si="102"/>
        <v/>
      </c>
      <c r="P741" s="69" t="str">
        <f t="shared" si="107"/>
        <v/>
      </c>
      <c r="Q741" s="69" t="str">
        <f t="shared" si="108"/>
        <v/>
      </c>
      <c r="R741" s="70" t="str">
        <f t="shared" si="109"/>
        <v/>
      </c>
      <c r="S741" s="71" t="b">
        <f t="shared" si="103"/>
        <v>0</v>
      </c>
      <c r="T741" s="72" t="b">
        <f t="shared" si="104"/>
        <v>0</v>
      </c>
      <c r="U741" s="72"/>
      <c r="V741" s="72"/>
      <c r="W741" s="72" t="b">
        <f t="shared" si="101"/>
        <v>0</v>
      </c>
      <c r="Y741" s="91"/>
      <c r="Z741" s="91"/>
      <c r="AA741" s="91"/>
      <c r="AB741" s="91"/>
      <c r="AC741" s="91"/>
      <c r="AD741" s="91"/>
      <c r="AE741" s="91"/>
      <c r="AF741" s="91"/>
      <c r="AG741" s="91"/>
      <c r="AH741" s="91"/>
      <c r="AI741" s="91"/>
    </row>
    <row r="742" spans="3:35" s="73" customFormat="1" ht="13.2" x14ac:dyDescent="0.25">
      <c r="C742" s="125"/>
      <c r="D742" s="126"/>
      <c r="E742" s="127"/>
      <c r="F742" s="128"/>
      <c r="G742" s="128"/>
      <c r="H742" s="128"/>
      <c r="I742" s="62" t="s">
        <v>326</v>
      </c>
      <c r="J742" s="63" t="str">
        <f t="shared" si="105"/>
        <v/>
      </c>
      <c r="K742" s="64" t="str">
        <f t="shared" si="106"/>
        <v/>
      </c>
      <c r="L742" s="65"/>
      <c r="M742" s="124"/>
      <c r="N742" s="67"/>
      <c r="O742" s="68" t="str">
        <f t="shared" si="102"/>
        <v/>
      </c>
      <c r="P742" s="69" t="str">
        <f t="shared" si="107"/>
        <v/>
      </c>
      <c r="Q742" s="69" t="str">
        <f t="shared" si="108"/>
        <v/>
      </c>
      <c r="R742" s="70" t="str">
        <f t="shared" si="109"/>
        <v/>
      </c>
      <c r="S742" s="71" t="b">
        <f t="shared" si="103"/>
        <v>0</v>
      </c>
      <c r="T742" s="72" t="b">
        <f t="shared" si="104"/>
        <v>0</v>
      </c>
      <c r="U742" s="72"/>
      <c r="V742" s="72"/>
      <c r="W742" s="72" t="b">
        <f t="shared" si="101"/>
        <v>0</v>
      </c>
      <c r="Y742" s="91"/>
      <c r="Z742" s="91"/>
      <c r="AA742" s="91"/>
      <c r="AB742" s="91"/>
      <c r="AC742" s="91"/>
      <c r="AD742" s="91"/>
      <c r="AE742" s="91"/>
      <c r="AF742" s="91"/>
      <c r="AG742" s="91"/>
      <c r="AH742" s="91"/>
      <c r="AI742" s="91"/>
    </row>
    <row r="743" spans="3:35" s="73" customFormat="1" ht="13.2" x14ac:dyDescent="0.25">
      <c r="C743" s="125"/>
      <c r="D743" s="126"/>
      <c r="E743" s="127"/>
      <c r="F743" s="128"/>
      <c r="G743" s="128"/>
      <c r="H743" s="128"/>
      <c r="I743" s="62" t="s">
        <v>327</v>
      </c>
      <c r="J743" s="63" t="str">
        <f t="shared" si="105"/>
        <v/>
      </c>
      <c r="K743" s="64" t="str">
        <f t="shared" si="106"/>
        <v/>
      </c>
      <c r="L743" s="65"/>
      <c r="M743" s="124"/>
      <c r="N743" s="67"/>
      <c r="O743" s="68" t="str">
        <f t="shared" si="102"/>
        <v/>
      </c>
      <c r="P743" s="69" t="str">
        <f t="shared" si="107"/>
        <v/>
      </c>
      <c r="Q743" s="69" t="str">
        <f t="shared" si="108"/>
        <v/>
      </c>
      <c r="R743" s="70" t="str">
        <f t="shared" si="109"/>
        <v/>
      </c>
      <c r="S743" s="71" t="b">
        <f t="shared" si="103"/>
        <v>0</v>
      </c>
      <c r="T743" s="72" t="b">
        <f t="shared" si="104"/>
        <v>0</v>
      </c>
      <c r="U743" s="72"/>
      <c r="V743" s="72"/>
      <c r="W743" s="72" t="b">
        <f t="shared" si="101"/>
        <v>0</v>
      </c>
      <c r="Y743" s="91"/>
      <c r="Z743" s="91"/>
      <c r="AA743" s="91"/>
      <c r="AB743" s="91"/>
      <c r="AC743" s="91"/>
      <c r="AD743" s="91"/>
      <c r="AE743" s="91"/>
      <c r="AF743" s="91"/>
      <c r="AG743" s="91"/>
      <c r="AH743" s="91"/>
      <c r="AI743" s="91"/>
    </row>
    <row r="744" spans="3:35" s="73" customFormat="1" ht="13.2" x14ac:dyDescent="0.25">
      <c r="C744" s="125"/>
      <c r="D744" s="126"/>
      <c r="E744" s="127"/>
      <c r="F744" s="128"/>
      <c r="G744" s="128"/>
      <c r="H744" s="128"/>
      <c r="I744" s="62" t="s">
        <v>328</v>
      </c>
      <c r="J744" s="63" t="str">
        <f t="shared" si="105"/>
        <v/>
      </c>
      <c r="K744" s="64" t="str">
        <f t="shared" si="106"/>
        <v/>
      </c>
      <c r="L744" s="65"/>
      <c r="M744" s="124"/>
      <c r="N744" s="67"/>
      <c r="O744" s="68" t="str">
        <f t="shared" si="102"/>
        <v/>
      </c>
      <c r="P744" s="69" t="str">
        <f t="shared" si="107"/>
        <v/>
      </c>
      <c r="Q744" s="69" t="str">
        <f t="shared" si="108"/>
        <v/>
      </c>
      <c r="R744" s="70" t="str">
        <f t="shared" si="109"/>
        <v/>
      </c>
      <c r="S744" s="71" t="b">
        <f t="shared" si="103"/>
        <v>0</v>
      </c>
      <c r="T744" s="72" t="b">
        <f t="shared" si="104"/>
        <v>0</v>
      </c>
      <c r="U744" s="72"/>
      <c r="V744" s="72"/>
      <c r="W744" s="72" t="b">
        <f t="shared" si="101"/>
        <v>0</v>
      </c>
      <c r="Y744" s="91"/>
      <c r="Z744" s="91"/>
      <c r="AA744" s="91"/>
      <c r="AB744" s="91"/>
      <c r="AC744" s="91"/>
      <c r="AD744" s="91"/>
      <c r="AE744" s="91"/>
      <c r="AF744" s="91"/>
      <c r="AG744" s="91"/>
      <c r="AH744" s="91"/>
      <c r="AI744" s="91"/>
    </row>
    <row r="745" spans="3:35" s="73" customFormat="1" ht="13.2" x14ac:dyDescent="0.25">
      <c r="C745" s="125"/>
      <c r="D745" s="126"/>
      <c r="E745" s="127"/>
      <c r="F745" s="128"/>
      <c r="G745" s="128"/>
      <c r="H745" s="128"/>
      <c r="I745" s="62" t="s">
        <v>329</v>
      </c>
      <c r="J745" s="63" t="str">
        <f t="shared" si="105"/>
        <v/>
      </c>
      <c r="K745" s="64" t="str">
        <f t="shared" si="106"/>
        <v/>
      </c>
      <c r="L745" s="65"/>
      <c r="M745" s="124"/>
      <c r="N745" s="67"/>
      <c r="O745" s="68" t="str">
        <f t="shared" si="102"/>
        <v/>
      </c>
      <c r="P745" s="69" t="str">
        <f t="shared" si="107"/>
        <v/>
      </c>
      <c r="Q745" s="69" t="str">
        <f t="shared" si="108"/>
        <v/>
      </c>
      <c r="R745" s="70" t="str">
        <f t="shared" si="109"/>
        <v/>
      </c>
      <c r="S745" s="71" t="b">
        <f t="shared" si="103"/>
        <v>0</v>
      </c>
      <c r="T745" s="72" t="b">
        <f t="shared" si="104"/>
        <v>0</v>
      </c>
      <c r="U745" s="72"/>
      <c r="V745" s="72"/>
      <c r="W745" s="72" t="b">
        <f t="shared" si="101"/>
        <v>0</v>
      </c>
      <c r="Y745" s="91"/>
      <c r="Z745" s="91"/>
      <c r="AA745" s="91"/>
      <c r="AB745" s="91"/>
      <c r="AC745" s="91"/>
      <c r="AD745" s="91"/>
      <c r="AE745" s="91"/>
      <c r="AF745" s="91"/>
      <c r="AG745" s="91"/>
      <c r="AH745" s="91"/>
      <c r="AI745" s="91"/>
    </row>
    <row r="746" spans="3:35" s="73" customFormat="1" ht="13.2" x14ac:dyDescent="0.25">
      <c r="C746" s="125"/>
      <c r="D746" s="126"/>
      <c r="E746" s="127"/>
      <c r="F746" s="128"/>
      <c r="G746" s="128"/>
      <c r="H746" s="128"/>
      <c r="I746" s="62" t="s">
        <v>330</v>
      </c>
      <c r="J746" s="63" t="str">
        <f t="shared" si="105"/>
        <v/>
      </c>
      <c r="K746" s="64" t="str">
        <f t="shared" si="106"/>
        <v/>
      </c>
      <c r="L746" s="65"/>
      <c r="M746" s="124"/>
      <c r="N746" s="67"/>
      <c r="O746" s="68" t="str">
        <f t="shared" si="102"/>
        <v/>
      </c>
      <c r="P746" s="69" t="str">
        <f t="shared" si="107"/>
        <v/>
      </c>
      <c r="Q746" s="69" t="str">
        <f t="shared" si="108"/>
        <v/>
      </c>
      <c r="R746" s="70" t="str">
        <f t="shared" si="109"/>
        <v/>
      </c>
      <c r="S746" s="71" t="b">
        <f t="shared" si="103"/>
        <v>0</v>
      </c>
      <c r="T746" s="72" t="b">
        <f t="shared" si="104"/>
        <v>0</v>
      </c>
      <c r="U746" s="72"/>
      <c r="V746" s="72"/>
      <c r="W746" s="72" t="b">
        <f t="shared" si="101"/>
        <v>0</v>
      </c>
      <c r="Y746" s="91"/>
      <c r="Z746" s="91"/>
      <c r="AA746" s="91"/>
      <c r="AB746" s="91"/>
      <c r="AC746" s="91"/>
      <c r="AD746" s="91"/>
      <c r="AE746" s="91"/>
      <c r="AF746" s="91"/>
      <c r="AG746" s="91"/>
      <c r="AH746" s="91"/>
      <c r="AI746" s="91"/>
    </row>
    <row r="747" spans="3:35" s="73" customFormat="1" ht="13.2" x14ac:dyDescent="0.25">
      <c r="C747" s="125"/>
      <c r="D747" s="126"/>
      <c r="E747" s="127"/>
      <c r="F747" s="128"/>
      <c r="G747" s="128"/>
      <c r="H747" s="128"/>
      <c r="I747" s="62" t="s">
        <v>331</v>
      </c>
      <c r="J747" s="63" t="str">
        <f t="shared" si="105"/>
        <v/>
      </c>
      <c r="K747" s="64" t="str">
        <f t="shared" si="106"/>
        <v/>
      </c>
      <c r="L747" s="65"/>
      <c r="M747" s="124"/>
      <c r="N747" s="67"/>
      <c r="O747" s="68" t="str">
        <f t="shared" si="102"/>
        <v/>
      </c>
      <c r="P747" s="69" t="str">
        <f t="shared" si="107"/>
        <v/>
      </c>
      <c r="Q747" s="69" t="str">
        <f t="shared" si="108"/>
        <v/>
      </c>
      <c r="R747" s="70" t="str">
        <f t="shared" si="109"/>
        <v/>
      </c>
      <c r="S747" s="71" t="b">
        <f t="shared" si="103"/>
        <v>0</v>
      </c>
      <c r="T747" s="72" t="b">
        <f t="shared" si="104"/>
        <v>0</v>
      </c>
      <c r="U747" s="72"/>
      <c r="V747" s="72"/>
      <c r="W747" s="72" t="b">
        <f t="shared" si="101"/>
        <v>0</v>
      </c>
      <c r="Y747" s="91"/>
      <c r="Z747" s="91"/>
      <c r="AA747" s="91"/>
      <c r="AB747" s="91"/>
      <c r="AC747" s="91"/>
      <c r="AD747" s="91"/>
      <c r="AE747" s="91"/>
      <c r="AF747" s="91"/>
      <c r="AG747" s="91"/>
      <c r="AH747" s="91"/>
      <c r="AI747" s="91"/>
    </row>
    <row r="748" spans="3:35" s="73" customFormat="1" ht="13.2" x14ac:dyDescent="0.25">
      <c r="C748" s="125"/>
      <c r="D748" s="126"/>
      <c r="E748" s="127"/>
      <c r="F748" s="128"/>
      <c r="G748" s="128"/>
      <c r="H748" s="128"/>
      <c r="I748" s="62" t="s">
        <v>332</v>
      </c>
      <c r="J748" s="63" t="str">
        <f t="shared" si="105"/>
        <v/>
      </c>
      <c r="K748" s="64" t="str">
        <f t="shared" si="106"/>
        <v/>
      </c>
      <c r="L748" s="65"/>
      <c r="M748" s="124"/>
      <c r="N748" s="67"/>
      <c r="O748" s="68" t="str">
        <f t="shared" si="102"/>
        <v/>
      </c>
      <c r="P748" s="69" t="str">
        <f t="shared" si="107"/>
        <v/>
      </c>
      <c r="Q748" s="69" t="str">
        <f t="shared" si="108"/>
        <v/>
      </c>
      <c r="R748" s="70" t="str">
        <f t="shared" si="109"/>
        <v/>
      </c>
      <c r="S748" s="71" t="b">
        <f t="shared" si="103"/>
        <v>0</v>
      </c>
      <c r="T748" s="72" t="b">
        <f t="shared" si="104"/>
        <v>0</v>
      </c>
      <c r="U748" s="72"/>
      <c r="V748" s="72"/>
      <c r="W748" s="72" t="b">
        <f t="shared" si="101"/>
        <v>0</v>
      </c>
      <c r="Y748" s="91"/>
      <c r="Z748" s="91"/>
      <c r="AA748" s="91"/>
      <c r="AB748" s="91"/>
      <c r="AC748" s="91"/>
      <c r="AD748" s="91"/>
      <c r="AE748" s="91"/>
      <c r="AF748" s="91"/>
      <c r="AG748" s="91"/>
      <c r="AH748" s="91"/>
      <c r="AI748" s="91"/>
    </row>
    <row r="749" spans="3:35" s="73" customFormat="1" ht="13.2" x14ac:dyDescent="0.25">
      <c r="C749" s="125"/>
      <c r="D749" s="126"/>
      <c r="E749" s="127"/>
      <c r="F749" s="128"/>
      <c r="G749" s="128"/>
      <c r="H749" s="128"/>
      <c r="I749" s="62" t="s">
        <v>333</v>
      </c>
      <c r="J749" s="63" t="str">
        <f t="shared" si="105"/>
        <v/>
      </c>
      <c r="K749" s="64" t="str">
        <f t="shared" si="106"/>
        <v/>
      </c>
      <c r="L749" s="65"/>
      <c r="M749" s="124"/>
      <c r="N749" s="67"/>
      <c r="O749" s="68" t="str">
        <f t="shared" si="102"/>
        <v/>
      </c>
      <c r="P749" s="69" t="str">
        <f t="shared" si="107"/>
        <v/>
      </c>
      <c r="Q749" s="69" t="str">
        <f t="shared" si="108"/>
        <v/>
      </c>
      <c r="R749" s="70" t="str">
        <f t="shared" si="109"/>
        <v/>
      </c>
      <c r="S749" s="71" t="b">
        <f t="shared" si="103"/>
        <v>0</v>
      </c>
      <c r="T749" s="72" t="b">
        <f t="shared" si="104"/>
        <v>0</v>
      </c>
      <c r="U749" s="72"/>
      <c r="V749" s="72"/>
      <c r="W749" s="72" t="b">
        <f t="shared" si="101"/>
        <v>0</v>
      </c>
      <c r="Y749" s="91"/>
      <c r="Z749" s="91"/>
      <c r="AA749" s="91"/>
      <c r="AB749" s="91"/>
      <c r="AC749" s="91"/>
      <c r="AD749" s="91"/>
      <c r="AE749" s="91"/>
      <c r="AF749" s="91"/>
      <c r="AG749" s="91"/>
      <c r="AH749" s="91"/>
      <c r="AI749" s="91"/>
    </row>
    <row r="750" spans="3:35" s="73" customFormat="1" ht="13.2" x14ac:dyDescent="0.25">
      <c r="C750" s="125"/>
      <c r="D750" s="126"/>
      <c r="E750" s="127"/>
      <c r="F750" s="128"/>
      <c r="G750" s="128"/>
      <c r="H750" s="128"/>
      <c r="I750" s="62" t="s">
        <v>334</v>
      </c>
      <c r="J750" s="63" t="str">
        <f t="shared" si="105"/>
        <v/>
      </c>
      <c r="K750" s="64" t="str">
        <f t="shared" si="106"/>
        <v/>
      </c>
      <c r="L750" s="65"/>
      <c r="M750" s="124"/>
      <c r="N750" s="67"/>
      <c r="O750" s="68" t="str">
        <f t="shared" si="102"/>
        <v/>
      </c>
      <c r="P750" s="69" t="str">
        <f t="shared" si="107"/>
        <v/>
      </c>
      <c r="Q750" s="69" t="str">
        <f t="shared" si="108"/>
        <v/>
      </c>
      <c r="R750" s="70" t="str">
        <f t="shared" si="109"/>
        <v/>
      </c>
      <c r="S750" s="71" t="b">
        <f t="shared" si="103"/>
        <v>0</v>
      </c>
      <c r="T750" s="72" t="b">
        <f t="shared" si="104"/>
        <v>0</v>
      </c>
      <c r="U750" s="72"/>
      <c r="V750" s="72"/>
      <c r="W750" s="72" t="b">
        <f t="shared" si="101"/>
        <v>0</v>
      </c>
      <c r="Y750" s="91"/>
      <c r="Z750" s="91"/>
      <c r="AA750" s="91"/>
      <c r="AB750" s="91"/>
      <c r="AC750" s="91"/>
      <c r="AD750" s="91"/>
      <c r="AE750" s="91"/>
      <c r="AF750" s="91"/>
      <c r="AG750" s="91"/>
      <c r="AH750" s="91"/>
      <c r="AI750" s="91"/>
    </row>
    <row r="751" spans="3:35" s="73" customFormat="1" ht="13.2" x14ac:dyDescent="0.25">
      <c r="C751" s="125"/>
      <c r="D751" s="126"/>
      <c r="E751" s="127"/>
      <c r="F751" s="128"/>
      <c r="G751" s="128"/>
      <c r="H751" s="128"/>
      <c r="I751" s="62" t="s">
        <v>335</v>
      </c>
      <c r="J751" s="63" t="str">
        <f t="shared" si="105"/>
        <v/>
      </c>
      <c r="K751" s="64" t="str">
        <f t="shared" si="106"/>
        <v/>
      </c>
      <c r="L751" s="65"/>
      <c r="M751" s="124"/>
      <c r="N751" s="67"/>
      <c r="O751" s="68" t="str">
        <f t="shared" si="102"/>
        <v/>
      </c>
      <c r="P751" s="69" t="str">
        <f t="shared" si="107"/>
        <v/>
      </c>
      <c r="Q751" s="69" t="str">
        <f t="shared" si="108"/>
        <v/>
      </c>
      <c r="R751" s="70" t="str">
        <f t="shared" si="109"/>
        <v/>
      </c>
      <c r="S751" s="71" t="b">
        <f t="shared" si="103"/>
        <v>0</v>
      </c>
      <c r="T751" s="72" t="b">
        <f t="shared" si="104"/>
        <v>0</v>
      </c>
      <c r="U751" s="72"/>
      <c r="V751" s="72"/>
      <c r="W751" s="72" t="b">
        <f t="shared" si="101"/>
        <v>0</v>
      </c>
      <c r="Y751" s="91"/>
      <c r="Z751" s="91"/>
      <c r="AA751" s="91"/>
      <c r="AB751" s="91"/>
      <c r="AC751" s="91"/>
      <c r="AD751" s="91"/>
      <c r="AE751" s="91"/>
      <c r="AF751" s="91"/>
      <c r="AG751" s="91"/>
      <c r="AH751" s="91"/>
      <c r="AI751" s="91"/>
    </row>
    <row r="752" spans="3:35" s="73" customFormat="1" ht="13.2" x14ac:dyDescent="0.25">
      <c r="C752" s="125"/>
      <c r="D752" s="126"/>
      <c r="E752" s="127"/>
      <c r="F752" s="128"/>
      <c r="G752" s="128"/>
      <c r="H752" s="128"/>
      <c r="I752" s="62" t="s">
        <v>336</v>
      </c>
      <c r="J752" s="63" t="str">
        <f t="shared" si="105"/>
        <v/>
      </c>
      <c r="K752" s="64" t="str">
        <f t="shared" si="106"/>
        <v/>
      </c>
      <c r="L752" s="65"/>
      <c r="M752" s="124"/>
      <c r="N752" s="67"/>
      <c r="O752" s="68" t="str">
        <f t="shared" si="102"/>
        <v/>
      </c>
      <c r="P752" s="69" t="str">
        <f t="shared" si="107"/>
        <v/>
      </c>
      <c r="Q752" s="69" t="str">
        <f t="shared" si="108"/>
        <v/>
      </c>
      <c r="R752" s="70" t="str">
        <f t="shared" si="109"/>
        <v/>
      </c>
      <c r="S752" s="71" t="b">
        <f t="shared" si="103"/>
        <v>0</v>
      </c>
      <c r="T752" s="72" t="b">
        <f t="shared" si="104"/>
        <v>0</v>
      </c>
      <c r="U752" s="72"/>
      <c r="V752" s="72"/>
      <c r="W752" s="72" t="b">
        <f t="shared" si="101"/>
        <v>0</v>
      </c>
      <c r="Y752" s="91"/>
      <c r="Z752" s="91"/>
      <c r="AA752" s="91"/>
      <c r="AB752" s="91"/>
      <c r="AC752" s="91"/>
      <c r="AD752" s="91"/>
      <c r="AE752" s="91"/>
      <c r="AF752" s="91"/>
      <c r="AG752" s="91"/>
      <c r="AH752" s="91"/>
      <c r="AI752" s="91"/>
    </row>
    <row r="753" spans="3:35" s="73" customFormat="1" ht="13.2" x14ac:dyDescent="0.25">
      <c r="C753" s="125"/>
      <c r="D753" s="126"/>
      <c r="E753" s="127"/>
      <c r="F753" s="128"/>
      <c r="G753" s="128"/>
      <c r="H753" s="128"/>
      <c r="I753" s="62" t="s">
        <v>337</v>
      </c>
      <c r="J753" s="63" t="str">
        <f t="shared" si="105"/>
        <v/>
      </c>
      <c r="K753" s="64" t="str">
        <f t="shared" si="106"/>
        <v/>
      </c>
      <c r="L753" s="65"/>
      <c r="M753" s="124"/>
      <c r="N753" s="67"/>
      <c r="O753" s="68" t="str">
        <f t="shared" si="102"/>
        <v/>
      </c>
      <c r="P753" s="69" t="str">
        <f t="shared" si="107"/>
        <v/>
      </c>
      <c r="Q753" s="69" t="str">
        <f t="shared" si="108"/>
        <v/>
      </c>
      <c r="R753" s="70" t="str">
        <f t="shared" si="109"/>
        <v/>
      </c>
      <c r="S753" s="71" t="b">
        <f t="shared" si="103"/>
        <v>0</v>
      </c>
      <c r="T753" s="72" t="b">
        <f t="shared" si="104"/>
        <v>0</v>
      </c>
      <c r="U753" s="72"/>
      <c r="V753" s="72"/>
      <c r="W753" s="72" t="b">
        <f t="shared" si="101"/>
        <v>0</v>
      </c>
      <c r="Y753" s="91"/>
      <c r="Z753" s="91"/>
      <c r="AA753" s="91"/>
      <c r="AB753" s="91"/>
      <c r="AC753" s="91"/>
      <c r="AD753" s="91"/>
      <c r="AE753" s="91"/>
      <c r="AF753" s="91"/>
      <c r="AG753" s="91"/>
      <c r="AH753" s="91"/>
      <c r="AI753" s="91"/>
    </row>
    <row r="754" spans="3:35" s="73" customFormat="1" ht="13.2" x14ac:dyDescent="0.25">
      <c r="C754" s="125"/>
      <c r="D754" s="126"/>
      <c r="E754" s="127"/>
      <c r="F754" s="128"/>
      <c r="G754" s="128"/>
      <c r="H754" s="128"/>
      <c r="I754" s="62" t="s">
        <v>338</v>
      </c>
      <c r="J754" s="63" t="str">
        <f t="shared" si="105"/>
        <v/>
      </c>
      <c r="K754" s="64" t="str">
        <f t="shared" si="106"/>
        <v/>
      </c>
      <c r="L754" s="65"/>
      <c r="M754" s="124"/>
      <c r="N754" s="67"/>
      <c r="O754" s="68" t="str">
        <f t="shared" si="102"/>
        <v/>
      </c>
      <c r="P754" s="69" t="str">
        <f t="shared" si="107"/>
        <v/>
      </c>
      <c r="Q754" s="69" t="str">
        <f t="shared" si="108"/>
        <v/>
      </c>
      <c r="R754" s="70" t="str">
        <f t="shared" si="109"/>
        <v/>
      </c>
      <c r="S754" s="71" t="b">
        <f t="shared" si="103"/>
        <v>0</v>
      </c>
      <c r="T754" s="72" t="b">
        <f t="shared" si="104"/>
        <v>0</v>
      </c>
      <c r="U754" s="72"/>
      <c r="V754" s="72"/>
      <c r="W754" s="72" t="b">
        <f t="shared" si="101"/>
        <v>0</v>
      </c>
      <c r="Y754" s="91"/>
      <c r="Z754" s="91"/>
      <c r="AA754" s="91"/>
      <c r="AB754" s="91"/>
      <c r="AC754" s="91"/>
      <c r="AD754" s="91"/>
      <c r="AE754" s="91"/>
      <c r="AF754" s="91"/>
      <c r="AG754" s="91"/>
      <c r="AH754" s="91"/>
      <c r="AI754" s="91"/>
    </row>
    <row r="755" spans="3:35" s="73" customFormat="1" ht="13.2" x14ac:dyDescent="0.25">
      <c r="C755" s="125"/>
      <c r="D755" s="126"/>
      <c r="E755" s="127"/>
      <c r="F755" s="128"/>
      <c r="G755" s="128"/>
      <c r="H755" s="128"/>
      <c r="I755" s="62" t="s">
        <v>339</v>
      </c>
      <c r="J755" s="63" t="str">
        <f t="shared" si="105"/>
        <v/>
      </c>
      <c r="K755" s="64" t="str">
        <f t="shared" si="106"/>
        <v/>
      </c>
      <c r="L755" s="65"/>
      <c r="M755" s="124"/>
      <c r="N755" s="67"/>
      <c r="O755" s="68" t="str">
        <f t="shared" si="102"/>
        <v/>
      </c>
      <c r="P755" s="69" t="str">
        <f t="shared" si="107"/>
        <v/>
      </c>
      <c r="Q755" s="69" t="str">
        <f t="shared" si="108"/>
        <v/>
      </c>
      <c r="R755" s="70" t="str">
        <f t="shared" si="109"/>
        <v/>
      </c>
      <c r="S755" s="71" t="b">
        <f t="shared" si="103"/>
        <v>0</v>
      </c>
      <c r="T755" s="72" t="b">
        <f t="shared" si="104"/>
        <v>0</v>
      </c>
      <c r="U755" s="72"/>
      <c r="V755" s="72"/>
      <c r="W755" s="72" t="b">
        <f t="shared" si="101"/>
        <v>0</v>
      </c>
      <c r="Y755" s="91"/>
      <c r="Z755" s="91"/>
      <c r="AA755" s="91"/>
      <c r="AB755" s="91"/>
      <c r="AC755" s="91"/>
      <c r="AD755" s="91"/>
      <c r="AE755" s="91"/>
      <c r="AF755" s="91"/>
      <c r="AG755" s="91"/>
      <c r="AH755" s="91"/>
      <c r="AI755" s="91"/>
    </row>
    <row r="756" spans="3:35" s="73" customFormat="1" ht="13.2" x14ac:dyDescent="0.25">
      <c r="C756" s="125"/>
      <c r="D756" s="126"/>
      <c r="E756" s="127"/>
      <c r="F756" s="128"/>
      <c r="G756" s="128"/>
      <c r="H756" s="128"/>
      <c r="I756" s="62" t="s">
        <v>340</v>
      </c>
      <c r="J756" s="63" t="str">
        <f t="shared" si="105"/>
        <v/>
      </c>
      <c r="K756" s="64" t="str">
        <f t="shared" si="106"/>
        <v/>
      </c>
      <c r="L756" s="65"/>
      <c r="M756" s="124"/>
      <c r="N756" s="67"/>
      <c r="O756" s="68" t="str">
        <f t="shared" si="102"/>
        <v/>
      </c>
      <c r="P756" s="69" t="str">
        <f t="shared" si="107"/>
        <v/>
      </c>
      <c r="Q756" s="69" t="str">
        <f t="shared" si="108"/>
        <v/>
      </c>
      <c r="R756" s="70" t="str">
        <f t="shared" si="109"/>
        <v/>
      </c>
      <c r="S756" s="71" t="b">
        <f t="shared" si="103"/>
        <v>0</v>
      </c>
      <c r="T756" s="72" t="b">
        <f t="shared" si="104"/>
        <v>0</v>
      </c>
      <c r="U756" s="72"/>
      <c r="V756" s="72"/>
      <c r="W756" s="72" t="b">
        <f t="shared" si="101"/>
        <v>0</v>
      </c>
      <c r="Y756" s="91"/>
      <c r="Z756" s="91"/>
      <c r="AA756" s="91"/>
      <c r="AB756" s="91"/>
      <c r="AC756" s="91"/>
      <c r="AD756" s="91"/>
      <c r="AE756" s="91"/>
      <c r="AF756" s="91"/>
      <c r="AG756" s="91"/>
      <c r="AH756" s="91"/>
      <c r="AI756" s="91"/>
    </row>
    <row r="757" spans="3:35" s="73" customFormat="1" ht="13.2" x14ac:dyDescent="0.25">
      <c r="C757" s="125"/>
      <c r="D757" s="126"/>
      <c r="E757" s="127"/>
      <c r="F757" s="128"/>
      <c r="G757" s="128"/>
      <c r="H757" s="128"/>
      <c r="I757" s="62" t="s">
        <v>341</v>
      </c>
      <c r="J757" s="63" t="str">
        <f t="shared" si="105"/>
        <v/>
      </c>
      <c r="K757" s="64" t="str">
        <f t="shared" si="106"/>
        <v/>
      </c>
      <c r="L757" s="65"/>
      <c r="M757" s="124"/>
      <c r="N757" s="67"/>
      <c r="O757" s="68" t="str">
        <f t="shared" si="102"/>
        <v/>
      </c>
      <c r="P757" s="69" t="str">
        <f t="shared" si="107"/>
        <v/>
      </c>
      <c r="Q757" s="69" t="str">
        <f t="shared" si="108"/>
        <v/>
      </c>
      <c r="R757" s="70" t="str">
        <f t="shared" si="109"/>
        <v/>
      </c>
      <c r="S757" s="71" t="b">
        <f t="shared" si="103"/>
        <v>0</v>
      </c>
      <c r="T757" s="72" t="b">
        <f t="shared" si="104"/>
        <v>0</v>
      </c>
      <c r="U757" s="72"/>
      <c r="V757" s="72"/>
      <c r="W757" s="72" t="b">
        <f t="shared" si="101"/>
        <v>0</v>
      </c>
      <c r="Y757" s="91"/>
      <c r="Z757" s="91"/>
      <c r="AA757" s="91"/>
      <c r="AB757" s="91"/>
      <c r="AC757" s="91"/>
      <c r="AD757" s="91"/>
      <c r="AE757" s="91"/>
      <c r="AF757" s="91"/>
      <c r="AG757" s="91"/>
      <c r="AH757" s="91"/>
      <c r="AI757" s="91"/>
    </row>
    <row r="758" spans="3:35" s="73" customFormat="1" ht="13.2" x14ac:dyDescent="0.25">
      <c r="C758" s="125"/>
      <c r="D758" s="126"/>
      <c r="E758" s="127"/>
      <c r="F758" s="128"/>
      <c r="G758" s="128"/>
      <c r="H758" s="128"/>
      <c r="I758" s="62" t="s">
        <v>342</v>
      </c>
      <c r="J758" s="63" t="str">
        <f t="shared" si="105"/>
        <v/>
      </c>
      <c r="K758" s="64" t="str">
        <f t="shared" si="106"/>
        <v/>
      </c>
      <c r="L758" s="65"/>
      <c r="M758" s="124"/>
      <c r="N758" s="67"/>
      <c r="O758" s="68" t="str">
        <f t="shared" si="102"/>
        <v/>
      </c>
      <c r="P758" s="69" t="str">
        <f t="shared" si="107"/>
        <v/>
      </c>
      <c r="Q758" s="69" t="str">
        <f t="shared" si="108"/>
        <v/>
      </c>
      <c r="R758" s="70" t="str">
        <f t="shared" si="109"/>
        <v/>
      </c>
      <c r="S758" s="71" t="b">
        <f t="shared" si="103"/>
        <v>0</v>
      </c>
      <c r="T758" s="72" t="b">
        <f t="shared" si="104"/>
        <v>0</v>
      </c>
      <c r="U758" s="72"/>
      <c r="V758" s="72"/>
      <c r="W758" s="72" t="b">
        <f t="shared" si="101"/>
        <v>0</v>
      </c>
      <c r="Y758" s="91"/>
      <c r="Z758" s="91"/>
      <c r="AA758" s="91"/>
      <c r="AB758" s="91"/>
      <c r="AC758" s="91"/>
      <c r="AD758" s="91"/>
      <c r="AE758" s="91"/>
      <c r="AF758" s="91"/>
      <c r="AG758" s="91"/>
      <c r="AH758" s="91"/>
      <c r="AI758" s="91"/>
    </row>
    <row r="759" spans="3:35" s="73" customFormat="1" ht="13.2" x14ac:dyDescent="0.25">
      <c r="C759" s="125"/>
      <c r="D759" s="126"/>
      <c r="E759" s="127"/>
      <c r="F759" s="128"/>
      <c r="G759" s="128"/>
      <c r="H759" s="128"/>
      <c r="I759" s="62" t="s">
        <v>343</v>
      </c>
      <c r="J759" s="63" t="str">
        <f t="shared" si="105"/>
        <v/>
      </c>
      <c r="K759" s="64" t="str">
        <f t="shared" si="106"/>
        <v/>
      </c>
      <c r="L759" s="65"/>
      <c r="M759" s="124"/>
      <c r="N759" s="67"/>
      <c r="O759" s="68" t="str">
        <f t="shared" si="102"/>
        <v/>
      </c>
      <c r="P759" s="69" t="str">
        <f t="shared" si="107"/>
        <v/>
      </c>
      <c r="Q759" s="69" t="str">
        <f t="shared" si="108"/>
        <v/>
      </c>
      <c r="R759" s="70" t="str">
        <f t="shared" si="109"/>
        <v/>
      </c>
      <c r="S759" s="71" t="b">
        <f t="shared" si="103"/>
        <v>0</v>
      </c>
      <c r="T759" s="72" t="b">
        <f t="shared" si="104"/>
        <v>0</v>
      </c>
      <c r="U759" s="72"/>
      <c r="V759" s="72"/>
      <c r="W759" s="72" t="b">
        <f t="shared" ref="W759:W822" si="110">T759</f>
        <v>0</v>
      </c>
      <c r="Y759" s="91"/>
      <c r="Z759" s="91"/>
      <c r="AA759" s="91"/>
      <c r="AB759" s="91"/>
      <c r="AC759" s="91"/>
      <c r="AD759" s="91"/>
      <c r="AE759" s="91"/>
      <c r="AF759" s="91"/>
      <c r="AG759" s="91"/>
      <c r="AH759" s="91"/>
      <c r="AI759" s="91"/>
    </row>
    <row r="760" spans="3:35" s="73" customFormat="1" ht="13.2" x14ac:dyDescent="0.25">
      <c r="C760" s="125"/>
      <c r="D760" s="126"/>
      <c r="E760" s="127"/>
      <c r="F760" s="128"/>
      <c r="G760" s="128"/>
      <c r="H760" s="128"/>
      <c r="I760" s="62" t="s">
        <v>344</v>
      </c>
      <c r="J760" s="63" t="str">
        <f t="shared" si="105"/>
        <v/>
      </c>
      <c r="K760" s="64" t="str">
        <f t="shared" si="106"/>
        <v/>
      </c>
      <c r="L760" s="65"/>
      <c r="M760" s="124"/>
      <c r="N760" s="67"/>
      <c r="O760" s="68" t="str">
        <f t="shared" si="102"/>
        <v/>
      </c>
      <c r="P760" s="69" t="str">
        <f t="shared" si="107"/>
        <v/>
      </c>
      <c r="Q760" s="69" t="str">
        <f t="shared" si="108"/>
        <v/>
      </c>
      <c r="R760" s="70" t="str">
        <f t="shared" si="109"/>
        <v/>
      </c>
      <c r="S760" s="71" t="b">
        <f t="shared" si="103"/>
        <v>0</v>
      </c>
      <c r="T760" s="72" t="b">
        <f t="shared" si="104"/>
        <v>0</v>
      </c>
      <c r="U760" s="72"/>
      <c r="V760" s="72"/>
      <c r="W760" s="72" t="b">
        <f t="shared" si="110"/>
        <v>0</v>
      </c>
      <c r="Y760" s="91"/>
      <c r="Z760" s="91"/>
      <c r="AA760" s="91"/>
      <c r="AB760" s="91"/>
      <c r="AC760" s="91"/>
      <c r="AD760" s="91"/>
      <c r="AE760" s="91"/>
      <c r="AF760" s="91"/>
      <c r="AG760" s="91"/>
      <c r="AH760" s="91"/>
      <c r="AI760" s="91"/>
    </row>
    <row r="761" spans="3:35" s="73" customFormat="1" ht="13.2" x14ac:dyDescent="0.25">
      <c r="C761" s="125"/>
      <c r="D761" s="126"/>
      <c r="E761" s="127"/>
      <c r="F761" s="128"/>
      <c r="G761" s="128"/>
      <c r="H761" s="128"/>
      <c r="I761" s="62" t="s">
        <v>345</v>
      </c>
      <c r="J761" s="63" t="str">
        <f t="shared" si="105"/>
        <v/>
      </c>
      <c r="K761" s="64" t="str">
        <f t="shared" si="106"/>
        <v/>
      </c>
      <c r="L761" s="65"/>
      <c r="M761" s="124"/>
      <c r="N761" s="67"/>
      <c r="O761" s="68" t="str">
        <f t="shared" si="102"/>
        <v/>
      </c>
      <c r="P761" s="69" t="str">
        <f t="shared" si="107"/>
        <v/>
      </c>
      <c r="Q761" s="69" t="str">
        <f t="shared" si="108"/>
        <v/>
      </c>
      <c r="R761" s="70" t="str">
        <f t="shared" si="109"/>
        <v/>
      </c>
      <c r="S761" s="71" t="b">
        <f t="shared" si="103"/>
        <v>0</v>
      </c>
      <c r="T761" s="72" t="b">
        <f t="shared" si="104"/>
        <v>0</v>
      </c>
      <c r="U761" s="72"/>
      <c r="V761" s="72"/>
      <c r="W761" s="72" t="b">
        <f t="shared" si="110"/>
        <v>0</v>
      </c>
      <c r="Y761" s="91"/>
      <c r="Z761" s="91"/>
      <c r="AA761" s="91"/>
      <c r="AB761" s="91"/>
      <c r="AC761" s="91"/>
      <c r="AD761" s="91"/>
      <c r="AE761" s="91"/>
      <c r="AF761" s="91"/>
      <c r="AG761" s="91"/>
      <c r="AH761" s="91"/>
      <c r="AI761" s="91"/>
    </row>
    <row r="762" spans="3:35" s="73" customFormat="1" ht="13.2" x14ac:dyDescent="0.25">
      <c r="C762" s="125"/>
      <c r="D762" s="126"/>
      <c r="E762" s="127"/>
      <c r="F762" s="128"/>
      <c r="G762" s="128"/>
      <c r="H762" s="128"/>
      <c r="I762" s="62" t="s">
        <v>346</v>
      </c>
      <c r="J762" s="63" t="str">
        <f t="shared" si="105"/>
        <v/>
      </c>
      <c r="K762" s="64" t="str">
        <f t="shared" si="106"/>
        <v/>
      </c>
      <c r="L762" s="65"/>
      <c r="M762" s="124"/>
      <c r="N762" s="67"/>
      <c r="O762" s="68" t="str">
        <f t="shared" si="102"/>
        <v/>
      </c>
      <c r="P762" s="69" t="str">
        <f t="shared" si="107"/>
        <v/>
      </c>
      <c r="Q762" s="69" t="str">
        <f t="shared" si="108"/>
        <v/>
      </c>
      <c r="R762" s="70" t="str">
        <f t="shared" si="109"/>
        <v/>
      </c>
      <c r="S762" s="71" t="b">
        <f t="shared" si="103"/>
        <v>0</v>
      </c>
      <c r="T762" s="72" t="b">
        <f t="shared" si="104"/>
        <v>0</v>
      </c>
      <c r="U762" s="72"/>
      <c r="V762" s="72"/>
      <c r="W762" s="72" t="b">
        <f t="shared" si="110"/>
        <v>0</v>
      </c>
      <c r="Y762" s="91"/>
      <c r="Z762" s="91"/>
      <c r="AA762" s="91"/>
      <c r="AB762" s="91"/>
      <c r="AC762" s="91"/>
      <c r="AD762" s="91"/>
      <c r="AE762" s="91"/>
      <c r="AF762" s="91"/>
      <c r="AG762" s="91"/>
      <c r="AH762" s="91"/>
      <c r="AI762" s="91"/>
    </row>
    <row r="763" spans="3:35" s="73" customFormat="1" ht="13.2" x14ac:dyDescent="0.25">
      <c r="C763" s="125"/>
      <c r="D763" s="126"/>
      <c r="E763" s="127"/>
      <c r="F763" s="128"/>
      <c r="G763" s="128"/>
      <c r="H763" s="128"/>
      <c r="I763" s="62" t="s">
        <v>347</v>
      </c>
      <c r="J763" s="63" t="str">
        <f t="shared" si="105"/>
        <v/>
      </c>
      <c r="K763" s="64" t="str">
        <f t="shared" si="106"/>
        <v/>
      </c>
      <c r="L763" s="65"/>
      <c r="M763" s="124"/>
      <c r="N763" s="67"/>
      <c r="O763" s="68" t="str">
        <f t="shared" si="102"/>
        <v/>
      </c>
      <c r="P763" s="69" t="str">
        <f t="shared" si="107"/>
        <v/>
      </c>
      <c r="Q763" s="69" t="str">
        <f t="shared" si="108"/>
        <v/>
      </c>
      <c r="R763" s="70" t="str">
        <f t="shared" si="109"/>
        <v/>
      </c>
      <c r="S763" s="71" t="b">
        <f t="shared" si="103"/>
        <v>0</v>
      </c>
      <c r="T763" s="72" t="b">
        <f t="shared" si="104"/>
        <v>0</v>
      </c>
      <c r="U763" s="72"/>
      <c r="V763" s="72"/>
      <c r="W763" s="72" t="b">
        <f t="shared" si="110"/>
        <v>0</v>
      </c>
      <c r="Y763" s="91"/>
      <c r="Z763" s="91"/>
      <c r="AA763" s="91"/>
      <c r="AB763" s="91"/>
      <c r="AC763" s="91"/>
      <c r="AD763" s="91"/>
      <c r="AE763" s="91"/>
      <c r="AF763" s="91"/>
      <c r="AG763" s="91"/>
      <c r="AH763" s="91"/>
      <c r="AI763" s="91"/>
    </row>
    <row r="764" spans="3:35" s="73" customFormat="1" ht="13.2" x14ac:dyDescent="0.25">
      <c r="C764" s="125"/>
      <c r="D764" s="126"/>
      <c r="E764" s="127"/>
      <c r="F764" s="128"/>
      <c r="G764" s="128"/>
      <c r="H764" s="128"/>
      <c r="I764" s="62" t="s">
        <v>348</v>
      </c>
      <c r="J764" s="63" t="str">
        <f t="shared" si="105"/>
        <v/>
      </c>
      <c r="K764" s="64" t="str">
        <f t="shared" si="106"/>
        <v/>
      </c>
      <c r="L764" s="65"/>
      <c r="M764" s="124"/>
      <c r="N764" s="67"/>
      <c r="O764" s="68" t="str">
        <f t="shared" si="102"/>
        <v/>
      </c>
      <c r="P764" s="69" t="str">
        <f t="shared" si="107"/>
        <v/>
      </c>
      <c r="Q764" s="69" t="str">
        <f t="shared" si="108"/>
        <v/>
      </c>
      <c r="R764" s="70" t="str">
        <f t="shared" si="109"/>
        <v/>
      </c>
      <c r="S764" s="71" t="b">
        <f t="shared" si="103"/>
        <v>0</v>
      </c>
      <c r="T764" s="72" t="b">
        <f t="shared" si="104"/>
        <v>0</v>
      </c>
      <c r="U764" s="72"/>
      <c r="V764" s="72"/>
      <c r="W764" s="72" t="b">
        <f t="shared" si="110"/>
        <v>0</v>
      </c>
      <c r="Y764" s="91"/>
      <c r="Z764" s="91"/>
      <c r="AA764" s="91"/>
      <c r="AB764" s="91"/>
      <c r="AC764" s="91"/>
      <c r="AD764" s="91"/>
      <c r="AE764" s="91"/>
      <c r="AF764" s="91"/>
      <c r="AG764" s="91"/>
      <c r="AH764" s="91"/>
      <c r="AI764" s="91"/>
    </row>
    <row r="765" spans="3:35" s="73" customFormat="1" ht="13.2" x14ac:dyDescent="0.25">
      <c r="C765" s="125"/>
      <c r="D765" s="126"/>
      <c r="E765" s="127"/>
      <c r="F765" s="128"/>
      <c r="G765" s="128"/>
      <c r="H765" s="128"/>
      <c r="I765" s="62" t="s">
        <v>349</v>
      </c>
      <c r="J765" s="63" t="str">
        <f t="shared" si="105"/>
        <v/>
      </c>
      <c r="K765" s="64" t="str">
        <f t="shared" si="106"/>
        <v/>
      </c>
      <c r="L765" s="65"/>
      <c r="M765" s="124"/>
      <c r="N765" s="67"/>
      <c r="O765" s="68" t="str">
        <f t="shared" si="102"/>
        <v/>
      </c>
      <c r="P765" s="69" t="str">
        <f t="shared" si="107"/>
        <v/>
      </c>
      <c r="Q765" s="69" t="str">
        <f t="shared" si="108"/>
        <v/>
      </c>
      <c r="R765" s="70" t="str">
        <f t="shared" si="109"/>
        <v/>
      </c>
      <c r="S765" s="71" t="b">
        <f t="shared" si="103"/>
        <v>0</v>
      </c>
      <c r="T765" s="72" t="b">
        <f t="shared" si="104"/>
        <v>0</v>
      </c>
      <c r="U765" s="72"/>
      <c r="V765" s="72"/>
      <c r="W765" s="72" t="b">
        <f t="shared" si="110"/>
        <v>0</v>
      </c>
      <c r="Y765" s="91"/>
      <c r="Z765" s="91"/>
      <c r="AA765" s="91"/>
      <c r="AB765" s="91"/>
      <c r="AC765" s="91"/>
      <c r="AD765" s="91"/>
      <c r="AE765" s="91"/>
      <c r="AF765" s="91"/>
      <c r="AG765" s="91"/>
      <c r="AH765" s="91"/>
      <c r="AI765" s="91"/>
    </row>
    <row r="766" spans="3:35" s="73" customFormat="1" ht="13.2" x14ac:dyDescent="0.25">
      <c r="C766" s="125"/>
      <c r="D766" s="126"/>
      <c r="E766" s="127"/>
      <c r="F766" s="128"/>
      <c r="G766" s="128"/>
      <c r="H766" s="128"/>
      <c r="I766" s="62" t="s">
        <v>350</v>
      </c>
      <c r="J766" s="63" t="str">
        <f t="shared" si="105"/>
        <v/>
      </c>
      <c r="K766" s="64" t="str">
        <f t="shared" si="106"/>
        <v/>
      </c>
      <c r="L766" s="65"/>
      <c r="M766" s="124"/>
      <c r="N766" s="67"/>
      <c r="O766" s="68" t="str">
        <f t="shared" si="102"/>
        <v/>
      </c>
      <c r="P766" s="69" t="str">
        <f t="shared" si="107"/>
        <v/>
      </c>
      <c r="Q766" s="69" t="str">
        <f t="shared" si="108"/>
        <v/>
      </c>
      <c r="R766" s="70" t="str">
        <f t="shared" si="109"/>
        <v/>
      </c>
      <c r="S766" s="71" t="b">
        <f t="shared" si="103"/>
        <v>0</v>
      </c>
      <c r="T766" s="72" t="b">
        <f t="shared" si="104"/>
        <v>0</v>
      </c>
      <c r="U766" s="72"/>
      <c r="V766" s="72"/>
      <c r="W766" s="72" t="b">
        <f t="shared" si="110"/>
        <v>0</v>
      </c>
      <c r="Y766" s="91"/>
      <c r="Z766" s="91"/>
      <c r="AA766" s="91"/>
      <c r="AB766" s="91"/>
      <c r="AC766" s="91"/>
      <c r="AD766" s="91"/>
      <c r="AE766" s="91"/>
      <c r="AF766" s="91"/>
      <c r="AG766" s="91"/>
      <c r="AH766" s="91"/>
      <c r="AI766" s="91"/>
    </row>
    <row r="767" spans="3:35" s="73" customFormat="1" ht="13.2" x14ac:dyDescent="0.25">
      <c r="C767" s="125"/>
      <c r="D767" s="126"/>
      <c r="E767" s="127"/>
      <c r="F767" s="128"/>
      <c r="G767" s="128"/>
      <c r="H767" s="128"/>
      <c r="I767" s="62" t="s">
        <v>351</v>
      </c>
      <c r="J767" s="63" t="str">
        <f t="shared" si="105"/>
        <v/>
      </c>
      <c r="K767" s="64" t="str">
        <f t="shared" si="106"/>
        <v/>
      </c>
      <c r="L767" s="65"/>
      <c r="M767" s="124"/>
      <c r="N767" s="67"/>
      <c r="O767" s="68" t="str">
        <f t="shared" si="102"/>
        <v/>
      </c>
      <c r="P767" s="69" t="str">
        <f t="shared" si="107"/>
        <v/>
      </c>
      <c r="Q767" s="69" t="str">
        <f t="shared" si="108"/>
        <v/>
      </c>
      <c r="R767" s="70" t="str">
        <f t="shared" si="109"/>
        <v/>
      </c>
      <c r="S767" s="71" t="b">
        <f t="shared" si="103"/>
        <v>0</v>
      </c>
      <c r="T767" s="72" t="b">
        <f t="shared" si="104"/>
        <v>0</v>
      </c>
      <c r="U767" s="72"/>
      <c r="V767" s="72"/>
      <c r="W767" s="72" t="b">
        <f t="shared" si="110"/>
        <v>0</v>
      </c>
      <c r="Y767" s="91"/>
      <c r="Z767" s="91"/>
      <c r="AA767" s="91"/>
      <c r="AB767" s="91"/>
      <c r="AC767" s="91"/>
      <c r="AD767" s="91"/>
      <c r="AE767" s="91"/>
      <c r="AF767" s="91"/>
      <c r="AG767" s="91"/>
      <c r="AH767" s="91"/>
      <c r="AI767" s="91"/>
    </row>
    <row r="768" spans="3:35" s="73" customFormat="1" ht="13.2" x14ac:dyDescent="0.25">
      <c r="C768" s="125"/>
      <c r="D768" s="126"/>
      <c r="E768" s="127"/>
      <c r="F768" s="128"/>
      <c r="G768" s="128"/>
      <c r="H768" s="128"/>
      <c r="I768" s="62" t="s">
        <v>352</v>
      </c>
      <c r="J768" s="63" t="str">
        <f t="shared" si="105"/>
        <v/>
      </c>
      <c r="K768" s="64" t="str">
        <f t="shared" si="106"/>
        <v/>
      </c>
      <c r="L768" s="65"/>
      <c r="M768" s="124"/>
      <c r="N768" s="67"/>
      <c r="O768" s="68" t="str">
        <f t="shared" si="102"/>
        <v/>
      </c>
      <c r="P768" s="69" t="str">
        <f t="shared" si="107"/>
        <v/>
      </c>
      <c r="Q768" s="69" t="str">
        <f t="shared" si="108"/>
        <v/>
      </c>
      <c r="R768" s="70" t="str">
        <f t="shared" si="109"/>
        <v/>
      </c>
      <c r="S768" s="71" t="b">
        <f t="shared" si="103"/>
        <v>0</v>
      </c>
      <c r="T768" s="72" t="b">
        <f t="shared" si="104"/>
        <v>0</v>
      </c>
      <c r="U768" s="72"/>
      <c r="V768" s="72"/>
      <c r="W768" s="72" t="b">
        <f t="shared" si="110"/>
        <v>0</v>
      </c>
      <c r="Y768" s="91"/>
      <c r="Z768" s="91"/>
      <c r="AA768" s="91"/>
      <c r="AB768" s="91"/>
      <c r="AC768" s="91"/>
      <c r="AD768" s="91"/>
      <c r="AE768" s="91"/>
      <c r="AF768" s="91"/>
      <c r="AG768" s="91"/>
      <c r="AH768" s="91"/>
      <c r="AI768" s="91"/>
    </row>
    <row r="769" spans="3:35" s="73" customFormat="1" ht="13.2" x14ac:dyDescent="0.25">
      <c r="C769" s="125"/>
      <c r="D769" s="126"/>
      <c r="E769" s="127"/>
      <c r="F769" s="128"/>
      <c r="G769" s="128"/>
      <c r="H769" s="128"/>
      <c r="I769" s="62" t="s">
        <v>353</v>
      </c>
      <c r="J769" s="63" t="str">
        <f t="shared" si="105"/>
        <v/>
      </c>
      <c r="K769" s="64" t="str">
        <f t="shared" si="106"/>
        <v/>
      </c>
      <c r="L769" s="65"/>
      <c r="M769" s="124"/>
      <c r="N769" s="67"/>
      <c r="O769" s="68" t="str">
        <f t="shared" si="102"/>
        <v/>
      </c>
      <c r="P769" s="69" t="str">
        <f t="shared" si="107"/>
        <v/>
      </c>
      <c r="Q769" s="69" t="str">
        <f t="shared" si="108"/>
        <v/>
      </c>
      <c r="R769" s="70" t="str">
        <f t="shared" si="109"/>
        <v/>
      </c>
      <c r="S769" s="71" t="b">
        <f t="shared" si="103"/>
        <v>0</v>
      </c>
      <c r="T769" s="72" t="b">
        <f t="shared" si="104"/>
        <v>0</v>
      </c>
      <c r="U769" s="72"/>
      <c r="V769" s="72"/>
      <c r="W769" s="72" t="b">
        <f t="shared" si="110"/>
        <v>0</v>
      </c>
      <c r="Y769" s="91"/>
      <c r="Z769" s="91"/>
      <c r="AA769" s="91"/>
      <c r="AB769" s="91"/>
      <c r="AC769" s="91"/>
      <c r="AD769" s="91"/>
      <c r="AE769" s="91"/>
      <c r="AF769" s="91"/>
      <c r="AG769" s="91"/>
      <c r="AH769" s="91"/>
      <c r="AI769" s="91"/>
    </row>
    <row r="770" spans="3:35" s="73" customFormat="1" ht="13.2" x14ac:dyDescent="0.25">
      <c r="C770" s="125"/>
      <c r="D770" s="126"/>
      <c r="E770" s="127"/>
      <c r="F770" s="128"/>
      <c r="G770" s="128"/>
      <c r="H770" s="128"/>
      <c r="I770" s="62" t="s">
        <v>354</v>
      </c>
      <c r="J770" s="63" t="str">
        <f t="shared" si="105"/>
        <v/>
      </c>
      <c r="K770" s="64" t="str">
        <f t="shared" si="106"/>
        <v/>
      </c>
      <c r="L770" s="65"/>
      <c r="M770" s="124"/>
      <c r="N770" s="67"/>
      <c r="O770" s="68" t="str">
        <f t="shared" si="102"/>
        <v/>
      </c>
      <c r="P770" s="69" t="str">
        <f t="shared" si="107"/>
        <v/>
      </c>
      <c r="Q770" s="69" t="str">
        <f t="shared" si="108"/>
        <v/>
      </c>
      <c r="R770" s="70" t="str">
        <f t="shared" si="109"/>
        <v/>
      </c>
      <c r="S770" s="71" t="b">
        <f t="shared" si="103"/>
        <v>0</v>
      </c>
      <c r="T770" s="72" t="b">
        <f t="shared" si="104"/>
        <v>0</v>
      </c>
      <c r="U770" s="72"/>
      <c r="V770" s="72"/>
      <c r="W770" s="72" t="b">
        <f t="shared" si="110"/>
        <v>0</v>
      </c>
      <c r="Y770" s="91"/>
      <c r="Z770" s="91"/>
      <c r="AA770" s="91"/>
      <c r="AB770" s="91"/>
      <c r="AC770" s="91"/>
      <c r="AD770" s="91"/>
      <c r="AE770" s="91"/>
      <c r="AF770" s="91"/>
      <c r="AG770" s="91"/>
      <c r="AH770" s="91"/>
      <c r="AI770" s="91"/>
    </row>
    <row r="771" spans="3:35" s="73" customFormat="1" ht="13.2" x14ac:dyDescent="0.25">
      <c r="C771" s="125"/>
      <c r="D771" s="126"/>
      <c r="E771" s="127"/>
      <c r="F771" s="128"/>
      <c r="G771" s="128"/>
      <c r="H771" s="128"/>
      <c r="I771" s="62" t="s">
        <v>355</v>
      </c>
      <c r="J771" s="63" t="str">
        <f t="shared" si="105"/>
        <v/>
      </c>
      <c r="K771" s="64" t="str">
        <f t="shared" si="106"/>
        <v/>
      </c>
      <c r="L771" s="65"/>
      <c r="M771" s="124"/>
      <c r="N771" s="67"/>
      <c r="O771" s="68" t="str">
        <f t="shared" si="102"/>
        <v/>
      </c>
      <c r="P771" s="69" t="str">
        <f t="shared" si="107"/>
        <v/>
      </c>
      <c r="Q771" s="69" t="str">
        <f t="shared" si="108"/>
        <v/>
      </c>
      <c r="R771" s="70" t="str">
        <f t="shared" si="109"/>
        <v/>
      </c>
      <c r="S771" s="71" t="b">
        <f t="shared" si="103"/>
        <v>0</v>
      </c>
      <c r="T771" s="72" t="b">
        <f t="shared" si="104"/>
        <v>0</v>
      </c>
      <c r="U771" s="72"/>
      <c r="V771" s="72"/>
      <c r="W771" s="72" t="b">
        <f t="shared" si="110"/>
        <v>0</v>
      </c>
      <c r="Y771" s="91"/>
      <c r="Z771" s="91"/>
      <c r="AA771" s="91"/>
      <c r="AB771" s="91"/>
      <c r="AC771" s="91"/>
      <c r="AD771" s="91"/>
      <c r="AE771" s="91"/>
      <c r="AF771" s="91"/>
      <c r="AG771" s="91"/>
      <c r="AH771" s="91"/>
      <c r="AI771" s="91"/>
    </row>
    <row r="772" spans="3:35" s="73" customFormat="1" ht="13.2" x14ac:dyDescent="0.25">
      <c r="C772" s="125"/>
      <c r="D772" s="126"/>
      <c r="E772" s="127"/>
      <c r="F772" s="128"/>
      <c r="G772" s="128"/>
      <c r="H772" s="128"/>
      <c r="I772" s="62" t="s">
        <v>356</v>
      </c>
      <c r="J772" s="63" t="str">
        <f t="shared" si="105"/>
        <v/>
      </c>
      <c r="K772" s="64" t="str">
        <f t="shared" si="106"/>
        <v/>
      </c>
      <c r="L772" s="65"/>
      <c r="M772" s="124"/>
      <c r="N772" s="67"/>
      <c r="O772" s="68" t="str">
        <f t="shared" si="102"/>
        <v/>
      </c>
      <c r="P772" s="69" t="str">
        <f t="shared" si="107"/>
        <v/>
      </c>
      <c r="Q772" s="69" t="str">
        <f t="shared" si="108"/>
        <v/>
      </c>
      <c r="R772" s="70" t="str">
        <f t="shared" si="109"/>
        <v/>
      </c>
      <c r="S772" s="71" t="b">
        <f t="shared" si="103"/>
        <v>0</v>
      </c>
      <c r="T772" s="72" t="b">
        <f t="shared" si="104"/>
        <v>0</v>
      </c>
      <c r="U772" s="72"/>
      <c r="V772" s="72"/>
      <c r="W772" s="72" t="b">
        <f t="shared" si="110"/>
        <v>0</v>
      </c>
      <c r="Y772" s="91"/>
      <c r="Z772" s="91"/>
      <c r="AA772" s="91"/>
      <c r="AB772" s="91"/>
      <c r="AC772" s="91"/>
      <c r="AD772" s="91"/>
      <c r="AE772" s="91"/>
      <c r="AF772" s="91"/>
      <c r="AG772" s="91"/>
      <c r="AH772" s="91"/>
      <c r="AI772" s="91"/>
    </row>
    <row r="773" spans="3:35" s="73" customFormat="1" ht="13.2" x14ac:dyDescent="0.25">
      <c r="C773" s="125"/>
      <c r="D773" s="126"/>
      <c r="E773" s="127"/>
      <c r="F773" s="128"/>
      <c r="G773" s="128"/>
      <c r="H773" s="128"/>
      <c r="I773" s="62" t="s">
        <v>357</v>
      </c>
      <c r="J773" s="63" t="str">
        <f t="shared" si="105"/>
        <v/>
      </c>
      <c r="K773" s="64" t="str">
        <f t="shared" si="106"/>
        <v/>
      </c>
      <c r="L773" s="65"/>
      <c r="M773" s="124"/>
      <c r="N773" s="67"/>
      <c r="O773" s="68" t="str">
        <f t="shared" si="102"/>
        <v/>
      </c>
      <c r="P773" s="69" t="str">
        <f t="shared" si="107"/>
        <v/>
      </c>
      <c r="Q773" s="69" t="str">
        <f t="shared" si="108"/>
        <v/>
      </c>
      <c r="R773" s="70" t="str">
        <f t="shared" si="109"/>
        <v/>
      </c>
      <c r="S773" s="71" t="b">
        <f t="shared" si="103"/>
        <v>0</v>
      </c>
      <c r="T773" s="72" t="b">
        <f t="shared" si="104"/>
        <v>0</v>
      </c>
      <c r="U773" s="72"/>
      <c r="V773" s="72"/>
      <c r="W773" s="72" t="b">
        <f t="shared" si="110"/>
        <v>0</v>
      </c>
      <c r="Y773" s="91"/>
      <c r="Z773" s="91"/>
      <c r="AA773" s="91"/>
      <c r="AB773" s="91"/>
      <c r="AC773" s="91"/>
      <c r="AD773" s="91"/>
      <c r="AE773" s="91"/>
      <c r="AF773" s="91"/>
      <c r="AG773" s="91"/>
      <c r="AH773" s="91"/>
      <c r="AI773" s="91"/>
    </row>
    <row r="774" spans="3:35" s="73" customFormat="1" ht="13.2" x14ac:dyDescent="0.25">
      <c r="C774" s="125"/>
      <c r="D774" s="126"/>
      <c r="E774" s="127"/>
      <c r="F774" s="128"/>
      <c r="G774" s="128"/>
      <c r="H774" s="128"/>
      <c r="I774" s="62" t="s">
        <v>358</v>
      </c>
      <c r="J774" s="63" t="str">
        <f t="shared" si="105"/>
        <v/>
      </c>
      <c r="K774" s="64" t="str">
        <f t="shared" si="106"/>
        <v/>
      </c>
      <c r="L774" s="65"/>
      <c r="M774" s="124"/>
      <c r="N774" s="67"/>
      <c r="O774" s="68" t="str">
        <f t="shared" ref="O774:O837" si="111">IF(N774="","",IF(N774="Ganada",((L774*M774)-L774),IF(N774="Perdida",L774*-1,IF(N774="Cerrada",M774/K774-L774,0))))</f>
        <v/>
      </c>
      <c r="P774" s="69" t="str">
        <f t="shared" si="107"/>
        <v/>
      </c>
      <c r="Q774" s="69" t="str">
        <f t="shared" si="108"/>
        <v/>
      </c>
      <c r="R774" s="70" t="str">
        <f t="shared" si="109"/>
        <v/>
      </c>
      <c r="S774" s="71" t="b">
        <f t="shared" ref="S774:S837" si="112">IF(AND(I774="1 Entrada",N774="Ganada"),L774,IF(AND(I774="1º Gol",N774="Ganada"),L774,IF(AND(I774="BTS",N774="Ganada"),L774,IF(AND(I774="Over 2.5",N774="Ganada"),L774,IF(AND(I774="1 Entrada",N774="Perdida"),O774,IF(AND(I774="1º Gol",N774="Perdida"),O774,IF(AND(I774="BTS",N774="Perdida"),O774,IF(AND(I774="Over 2.5",N774="Perdida"),O774,IF(AND(I774="2 Entradas",N774="Ganada"),L774,IF(AND(I774="2º Gol",N774="Ganada"),L774,IF(AND(I774="2 Entradas",N774="Perdida"),O774,IF(AND(I774="2º Gol",N774="Perdida"),O774,IF(AND(I774="Protegida",N774="Ganada"),L774,IF(AND(I774="Protegida",N774="Perdida"),O774,IF(AND(N774="Cerrada"),O774)))))))))))))))</f>
        <v>0</v>
      </c>
      <c r="T774" s="72" t="b">
        <f t="shared" ref="T774:T837" si="113">IF(AND(I775="Protegida",N775="Ganada",N774="Perdida"),P774,IF(AND(I774="Protegida",N774="Ganada"),S774+O773,S774))</f>
        <v>0</v>
      </c>
      <c r="U774" s="72"/>
      <c r="V774" s="72"/>
      <c r="W774" s="72" t="b">
        <f t="shared" si="110"/>
        <v>0</v>
      </c>
      <c r="Y774" s="91"/>
      <c r="Z774" s="91"/>
      <c r="AA774" s="91"/>
      <c r="AB774" s="91"/>
      <c r="AC774" s="91"/>
      <c r="AD774" s="91"/>
      <c r="AE774" s="91"/>
      <c r="AF774" s="91"/>
      <c r="AG774" s="91"/>
      <c r="AH774" s="91"/>
      <c r="AI774" s="91"/>
    </row>
    <row r="775" spans="3:35" s="73" customFormat="1" ht="13.2" x14ac:dyDescent="0.25">
      <c r="C775" s="125"/>
      <c r="D775" s="126"/>
      <c r="E775" s="127"/>
      <c r="F775" s="128"/>
      <c r="G775" s="128"/>
      <c r="H775" s="128"/>
      <c r="I775" s="62" t="s">
        <v>359</v>
      </c>
      <c r="J775" s="63" t="str">
        <f t="shared" ref="J775:J838" si="114">IF(N775="Ganada",J774+(K775*M775-K775),IF(N775="Perdida",J774-K775,IF(N775="No entrada",J774,IF(N775="Cerrada",K775*O775+J774,""))))</f>
        <v/>
      </c>
      <c r="K775" s="64" t="str">
        <f t="shared" ref="K775:K838" si="115">IF(L775="","",L775*$L$3*J774)</f>
        <v/>
      </c>
      <c r="L775" s="65"/>
      <c r="M775" s="124"/>
      <c r="N775" s="67"/>
      <c r="O775" s="68" t="str">
        <f t="shared" si="111"/>
        <v/>
      </c>
      <c r="P775" s="69" t="str">
        <f t="shared" ref="P775:P838" si="116">IF(N775="","",IF(N775="Ganada","1",IF(N775="Perdida","0",IF(N775="No entrada","0",IF(N775="Cerrada","0")))))</f>
        <v/>
      </c>
      <c r="Q775" s="69" t="str">
        <f t="shared" ref="Q775:Q838" si="117">IF(N775="","",IF(N775="Ganada","0",IF(N775="Perdida","1",IF(N775="No entrada","0",IF(N775="Cerrada","0")))))</f>
        <v/>
      </c>
      <c r="R775" s="70" t="str">
        <f t="shared" ref="R775:R838" si="118">IF(N775="","",IF(N775="Ganada","0",IF(N775="Perdida","0",IF(N775="No entrada","0",IF(N775="Cerrada","1")))))</f>
        <v/>
      </c>
      <c r="S775" s="71" t="b">
        <f t="shared" si="112"/>
        <v>0</v>
      </c>
      <c r="T775" s="72" t="b">
        <f t="shared" si="113"/>
        <v>0</v>
      </c>
      <c r="U775" s="72"/>
      <c r="V775" s="72"/>
      <c r="W775" s="72" t="b">
        <f t="shared" si="110"/>
        <v>0</v>
      </c>
      <c r="Y775" s="91"/>
      <c r="Z775" s="91"/>
      <c r="AA775" s="91"/>
      <c r="AB775" s="91"/>
      <c r="AC775" s="91"/>
      <c r="AD775" s="91"/>
      <c r="AE775" s="91"/>
      <c r="AF775" s="91"/>
      <c r="AG775" s="91"/>
      <c r="AH775" s="91"/>
      <c r="AI775" s="91"/>
    </row>
    <row r="776" spans="3:35" s="73" customFormat="1" ht="13.2" x14ac:dyDescent="0.25">
      <c r="C776" s="125"/>
      <c r="D776" s="126"/>
      <c r="E776" s="127"/>
      <c r="F776" s="128"/>
      <c r="G776" s="128"/>
      <c r="H776" s="128"/>
      <c r="I776" s="62" t="s">
        <v>360</v>
      </c>
      <c r="J776" s="63" t="str">
        <f t="shared" si="114"/>
        <v/>
      </c>
      <c r="K776" s="64" t="str">
        <f t="shared" si="115"/>
        <v/>
      </c>
      <c r="L776" s="65"/>
      <c r="M776" s="124"/>
      <c r="N776" s="67"/>
      <c r="O776" s="68" t="str">
        <f t="shared" si="111"/>
        <v/>
      </c>
      <c r="P776" s="69" t="str">
        <f t="shared" si="116"/>
        <v/>
      </c>
      <c r="Q776" s="69" t="str">
        <f t="shared" si="117"/>
        <v/>
      </c>
      <c r="R776" s="70" t="str">
        <f t="shared" si="118"/>
        <v/>
      </c>
      <c r="S776" s="71" t="b">
        <f t="shared" si="112"/>
        <v>0</v>
      </c>
      <c r="T776" s="72" t="b">
        <f t="shared" si="113"/>
        <v>0</v>
      </c>
      <c r="U776" s="72"/>
      <c r="V776" s="72"/>
      <c r="W776" s="72" t="b">
        <f t="shared" si="110"/>
        <v>0</v>
      </c>
      <c r="Y776" s="91"/>
      <c r="Z776" s="91"/>
      <c r="AA776" s="91"/>
      <c r="AB776" s="91"/>
      <c r="AC776" s="91"/>
      <c r="AD776" s="91"/>
      <c r="AE776" s="91"/>
      <c r="AF776" s="91"/>
      <c r="AG776" s="91"/>
      <c r="AH776" s="91"/>
      <c r="AI776" s="91"/>
    </row>
    <row r="777" spans="3:35" s="73" customFormat="1" ht="13.2" x14ac:dyDescent="0.25">
      <c r="C777" s="125"/>
      <c r="D777" s="126"/>
      <c r="E777" s="127"/>
      <c r="F777" s="128"/>
      <c r="G777" s="128"/>
      <c r="H777" s="128"/>
      <c r="I777" s="62" t="s">
        <v>361</v>
      </c>
      <c r="J777" s="63" t="str">
        <f t="shared" si="114"/>
        <v/>
      </c>
      <c r="K777" s="64" t="str">
        <f t="shared" si="115"/>
        <v/>
      </c>
      <c r="L777" s="65"/>
      <c r="M777" s="124"/>
      <c r="N777" s="67"/>
      <c r="O777" s="68" t="str">
        <f t="shared" si="111"/>
        <v/>
      </c>
      <c r="P777" s="69" t="str">
        <f t="shared" si="116"/>
        <v/>
      </c>
      <c r="Q777" s="69" t="str">
        <f t="shared" si="117"/>
        <v/>
      </c>
      <c r="R777" s="70" t="str">
        <f t="shared" si="118"/>
        <v/>
      </c>
      <c r="S777" s="71" t="b">
        <f t="shared" si="112"/>
        <v>0</v>
      </c>
      <c r="T777" s="72" t="b">
        <f t="shared" si="113"/>
        <v>0</v>
      </c>
      <c r="U777" s="72"/>
      <c r="V777" s="72"/>
      <c r="W777" s="72" t="b">
        <f t="shared" si="110"/>
        <v>0</v>
      </c>
      <c r="Y777" s="91"/>
      <c r="Z777" s="91"/>
      <c r="AA777" s="91"/>
      <c r="AB777" s="91"/>
      <c r="AC777" s="91"/>
      <c r="AD777" s="91"/>
      <c r="AE777" s="91"/>
      <c r="AF777" s="91"/>
      <c r="AG777" s="91"/>
      <c r="AH777" s="91"/>
      <c r="AI777" s="91"/>
    </row>
    <row r="778" spans="3:35" s="73" customFormat="1" ht="13.2" x14ac:dyDescent="0.25">
      <c r="C778" s="125"/>
      <c r="D778" s="126"/>
      <c r="E778" s="127"/>
      <c r="F778" s="128"/>
      <c r="G778" s="128"/>
      <c r="H778" s="128"/>
      <c r="I778" s="62" t="s">
        <v>362</v>
      </c>
      <c r="J778" s="63" t="str">
        <f t="shared" si="114"/>
        <v/>
      </c>
      <c r="K778" s="64" t="str">
        <f t="shared" si="115"/>
        <v/>
      </c>
      <c r="L778" s="65"/>
      <c r="M778" s="124"/>
      <c r="N778" s="67"/>
      <c r="O778" s="68" t="str">
        <f t="shared" si="111"/>
        <v/>
      </c>
      <c r="P778" s="69" t="str">
        <f t="shared" si="116"/>
        <v/>
      </c>
      <c r="Q778" s="69" t="str">
        <f t="shared" si="117"/>
        <v/>
      </c>
      <c r="R778" s="70" t="str">
        <f t="shared" si="118"/>
        <v/>
      </c>
      <c r="S778" s="71" t="b">
        <f t="shared" si="112"/>
        <v>0</v>
      </c>
      <c r="T778" s="72" t="b">
        <f t="shared" si="113"/>
        <v>0</v>
      </c>
      <c r="U778" s="72"/>
      <c r="V778" s="72"/>
      <c r="W778" s="72" t="b">
        <f t="shared" si="110"/>
        <v>0</v>
      </c>
      <c r="Y778" s="91"/>
      <c r="Z778" s="91"/>
      <c r="AA778" s="91"/>
      <c r="AB778" s="91"/>
      <c r="AC778" s="91"/>
      <c r="AD778" s="91"/>
      <c r="AE778" s="91"/>
      <c r="AF778" s="91"/>
      <c r="AG778" s="91"/>
      <c r="AH778" s="91"/>
      <c r="AI778" s="91"/>
    </row>
    <row r="779" spans="3:35" s="73" customFormat="1" ht="13.2" x14ac:dyDescent="0.25">
      <c r="C779" s="125"/>
      <c r="D779" s="126"/>
      <c r="E779" s="127"/>
      <c r="F779" s="128"/>
      <c r="G779" s="128"/>
      <c r="H779" s="128"/>
      <c r="I779" s="62" t="s">
        <v>363</v>
      </c>
      <c r="J779" s="63" t="str">
        <f t="shared" si="114"/>
        <v/>
      </c>
      <c r="K779" s="64" t="str">
        <f t="shared" si="115"/>
        <v/>
      </c>
      <c r="L779" s="65"/>
      <c r="M779" s="124"/>
      <c r="N779" s="67"/>
      <c r="O779" s="68" t="str">
        <f t="shared" si="111"/>
        <v/>
      </c>
      <c r="P779" s="69" t="str">
        <f t="shared" si="116"/>
        <v/>
      </c>
      <c r="Q779" s="69" t="str">
        <f t="shared" si="117"/>
        <v/>
      </c>
      <c r="R779" s="70" t="str">
        <f t="shared" si="118"/>
        <v/>
      </c>
      <c r="S779" s="71" t="b">
        <f t="shared" si="112"/>
        <v>0</v>
      </c>
      <c r="T779" s="72" t="b">
        <f t="shared" si="113"/>
        <v>0</v>
      </c>
      <c r="U779" s="72"/>
      <c r="V779" s="72"/>
      <c r="W779" s="72" t="b">
        <f t="shared" si="110"/>
        <v>0</v>
      </c>
      <c r="Y779" s="91"/>
      <c r="Z779" s="91"/>
      <c r="AA779" s="91"/>
      <c r="AB779" s="91"/>
      <c r="AC779" s="91"/>
      <c r="AD779" s="91"/>
      <c r="AE779" s="91"/>
      <c r="AF779" s="91"/>
      <c r="AG779" s="91"/>
      <c r="AH779" s="91"/>
      <c r="AI779" s="91"/>
    </row>
    <row r="780" spans="3:35" s="73" customFormat="1" ht="13.2" x14ac:dyDescent="0.25">
      <c r="C780" s="125"/>
      <c r="D780" s="126"/>
      <c r="E780" s="127"/>
      <c r="F780" s="128"/>
      <c r="G780" s="128"/>
      <c r="H780" s="128"/>
      <c r="I780" s="62" t="s">
        <v>364</v>
      </c>
      <c r="J780" s="63" t="str">
        <f t="shared" si="114"/>
        <v/>
      </c>
      <c r="K780" s="64" t="str">
        <f t="shared" si="115"/>
        <v/>
      </c>
      <c r="L780" s="65"/>
      <c r="M780" s="124"/>
      <c r="N780" s="67"/>
      <c r="O780" s="68" t="str">
        <f t="shared" si="111"/>
        <v/>
      </c>
      <c r="P780" s="69" t="str">
        <f t="shared" si="116"/>
        <v/>
      </c>
      <c r="Q780" s="69" t="str">
        <f t="shared" si="117"/>
        <v/>
      </c>
      <c r="R780" s="70" t="str">
        <f t="shared" si="118"/>
        <v/>
      </c>
      <c r="S780" s="71" t="b">
        <f t="shared" si="112"/>
        <v>0</v>
      </c>
      <c r="T780" s="72" t="b">
        <f t="shared" si="113"/>
        <v>0</v>
      </c>
      <c r="U780" s="72"/>
      <c r="V780" s="72"/>
      <c r="W780" s="72" t="b">
        <f t="shared" si="110"/>
        <v>0</v>
      </c>
      <c r="Y780" s="91"/>
      <c r="Z780" s="91"/>
      <c r="AA780" s="91"/>
      <c r="AB780" s="91"/>
      <c r="AC780" s="91"/>
      <c r="AD780" s="91"/>
      <c r="AE780" s="91"/>
      <c r="AF780" s="91"/>
      <c r="AG780" s="91"/>
      <c r="AH780" s="91"/>
      <c r="AI780" s="91"/>
    </row>
    <row r="781" spans="3:35" s="73" customFormat="1" ht="13.2" x14ac:dyDescent="0.25">
      <c r="C781" s="125"/>
      <c r="D781" s="126"/>
      <c r="E781" s="127"/>
      <c r="F781" s="128"/>
      <c r="G781" s="128"/>
      <c r="H781" s="128"/>
      <c r="I781" s="62" t="s">
        <v>365</v>
      </c>
      <c r="J781" s="63" t="str">
        <f t="shared" si="114"/>
        <v/>
      </c>
      <c r="K781" s="64" t="str">
        <f t="shared" si="115"/>
        <v/>
      </c>
      <c r="L781" s="65"/>
      <c r="M781" s="124"/>
      <c r="N781" s="67"/>
      <c r="O781" s="68" t="str">
        <f t="shared" si="111"/>
        <v/>
      </c>
      <c r="P781" s="69" t="str">
        <f t="shared" si="116"/>
        <v/>
      </c>
      <c r="Q781" s="69" t="str">
        <f t="shared" si="117"/>
        <v/>
      </c>
      <c r="R781" s="70" t="str">
        <f t="shared" si="118"/>
        <v/>
      </c>
      <c r="S781" s="71" t="b">
        <f t="shared" si="112"/>
        <v>0</v>
      </c>
      <c r="T781" s="72" t="b">
        <f t="shared" si="113"/>
        <v>0</v>
      </c>
      <c r="U781" s="72"/>
      <c r="V781" s="72"/>
      <c r="W781" s="72" t="b">
        <f t="shared" si="110"/>
        <v>0</v>
      </c>
      <c r="Y781" s="91"/>
      <c r="Z781" s="91"/>
      <c r="AA781" s="91"/>
      <c r="AB781" s="91"/>
      <c r="AC781" s="91"/>
      <c r="AD781" s="91"/>
      <c r="AE781" s="91"/>
      <c r="AF781" s="91"/>
      <c r="AG781" s="91"/>
      <c r="AH781" s="91"/>
      <c r="AI781" s="91"/>
    </row>
    <row r="782" spans="3:35" s="73" customFormat="1" ht="13.2" x14ac:dyDescent="0.25">
      <c r="C782" s="125"/>
      <c r="D782" s="126"/>
      <c r="E782" s="127"/>
      <c r="F782" s="128"/>
      <c r="G782" s="128"/>
      <c r="H782" s="128"/>
      <c r="I782" s="62" t="s">
        <v>366</v>
      </c>
      <c r="J782" s="63" t="str">
        <f t="shared" si="114"/>
        <v/>
      </c>
      <c r="K782" s="64" t="str">
        <f t="shared" si="115"/>
        <v/>
      </c>
      <c r="L782" s="65"/>
      <c r="M782" s="124"/>
      <c r="N782" s="67"/>
      <c r="O782" s="68" t="str">
        <f t="shared" si="111"/>
        <v/>
      </c>
      <c r="P782" s="69" t="str">
        <f t="shared" si="116"/>
        <v/>
      </c>
      <c r="Q782" s="69" t="str">
        <f t="shared" si="117"/>
        <v/>
      </c>
      <c r="R782" s="70" t="str">
        <f t="shared" si="118"/>
        <v/>
      </c>
      <c r="S782" s="71" t="b">
        <f t="shared" si="112"/>
        <v>0</v>
      </c>
      <c r="T782" s="72" t="b">
        <f t="shared" si="113"/>
        <v>0</v>
      </c>
      <c r="U782" s="72"/>
      <c r="V782" s="72"/>
      <c r="W782" s="72" t="b">
        <f t="shared" si="110"/>
        <v>0</v>
      </c>
      <c r="Y782" s="91"/>
      <c r="Z782" s="91"/>
      <c r="AA782" s="91"/>
      <c r="AB782" s="91"/>
      <c r="AC782" s="91"/>
      <c r="AD782" s="91"/>
      <c r="AE782" s="91"/>
      <c r="AF782" s="91"/>
      <c r="AG782" s="91"/>
      <c r="AH782" s="91"/>
      <c r="AI782" s="91"/>
    </row>
    <row r="783" spans="3:35" s="73" customFormat="1" ht="13.2" x14ac:dyDescent="0.25">
      <c r="C783" s="125"/>
      <c r="D783" s="126"/>
      <c r="E783" s="127"/>
      <c r="F783" s="128"/>
      <c r="G783" s="128"/>
      <c r="H783" s="128"/>
      <c r="I783" s="62" t="s">
        <v>367</v>
      </c>
      <c r="J783" s="63" t="str">
        <f t="shared" si="114"/>
        <v/>
      </c>
      <c r="K783" s="64" t="str">
        <f t="shared" si="115"/>
        <v/>
      </c>
      <c r="L783" s="65"/>
      <c r="M783" s="124"/>
      <c r="N783" s="67"/>
      <c r="O783" s="68" t="str">
        <f t="shared" si="111"/>
        <v/>
      </c>
      <c r="P783" s="69" t="str">
        <f t="shared" si="116"/>
        <v/>
      </c>
      <c r="Q783" s="69" t="str">
        <f t="shared" si="117"/>
        <v/>
      </c>
      <c r="R783" s="70" t="str">
        <f t="shared" si="118"/>
        <v/>
      </c>
      <c r="S783" s="71" t="b">
        <f t="shared" si="112"/>
        <v>0</v>
      </c>
      <c r="T783" s="72" t="b">
        <f t="shared" si="113"/>
        <v>0</v>
      </c>
      <c r="U783" s="72"/>
      <c r="V783" s="72"/>
      <c r="W783" s="72" t="b">
        <f t="shared" si="110"/>
        <v>0</v>
      </c>
      <c r="Y783" s="91"/>
      <c r="Z783" s="91"/>
      <c r="AA783" s="91"/>
      <c r="AB783" s="91"/>
      <c r="AC783" s="91"/>
      <c r="AD783" s="91"/>
      <c r="AE783" s="91"/>
      <c r="AF783" s="91"/>
      <c r="AG783" s="91"/>
      <c r="AH783" s="91"/>
      <c r="AI783" s="91"/>
    </row>
    <row r="784" spans="3:35" s="73" customFormat="1" ht="13.2" x14ac:dyDescent="0.25">
      <c r="C784" s="125"/>
      <c r="D784" s="126"/>
      <c r="E784" s="127"/>
      <c r="F784" s="128"/>
      <c r="G784" s="128"/>
      <c r="H784" s="128"/>
      <c r="I784" s="62" t="s">
        <v>368</v>
      </c>
      <c r="J784" s="63" t="str">
        <f t="shared" si="114"/>
        <v/>
      </c>
      <c r="K784" s="64" t="str">
        <f t="shared" si="115"/>
        <v/>
      </c>
      <c r="L784" s="65"/>
      <c r="M784" s="124"/>
      <c r="N784" s="67"/>
      <c r="O784" s="68" t="str">
        <f t="shared" si="111"/>
        <v/>
      </c>
      <c r="P784" s="69" t="str">
        <f t="shared" si="116"/>
        <v/>
      </c>
      <c r="Q784" s="69" t="str">
        <f t="shared" si="117"/>
        <v/>
      </c>
      <c r="R784" s="70" t="str">
        <f t="shared" si="118"/>
        <v/>
      </c>
      <c r="S784" s="71" t="b">
        <f t="shared" si="112"/>
        <v>0</v>
      </c>
      <c r="T784" s="72" t="b">
        <f t="shared" si="113"/>
        <v>0</v>
      </c>
      <c r="U784" s="72"/>
      <c r="V784" s="72"/>
      <c r="W784" s="72" t="b">
        <f t="shared" si="110"/>
        <v>0</v>
      </c>
      <c r="Y784" s="91"/>
      <c r="Z784" s="91"/>
      <c r="AA784" s="91"/>
      <c r="AB784" s="91"/>
      <c r="AC784" s="91"/>
      <c r="AD784" s="91"/>
      <c r="AE784" s="91"/>
      <c r="AF784" s="91"/>
      <c r="AG784" s="91"/>
      <c r="AH784" s="91"/>
      <c r="AI784" s="91"/>
    </row>
    <row r="785" spans="3:35" s="73" customFormat="1" ht="13.2" x14ac:dyDescent="0.25">
      <c r="C785" s="125"/>
      <c r="D785" s="126"/>
      <c r="E785" s="127"/>
      <c r="F785" s="128"/>
      <c r="G785" s="128"/>
      <c r="H785" s="128"/>
      <c r="I785" s="62" t="s">
        <v>369</v>
      </c>
      <c r="J785" s="63" t="str">
        <f t="shared" si="114"/>
        <v/>
      </c>
      <c r="K785" s="64" t="str">
        <f t="shared" si="115"/>
        <v/>
      </c>
      <c r="L785" s="65"/>
      <c r="M785" s="124"/>
      <c r="N785" s="67"/>
      <c r="O785" s="68" t="str">
        <f t="shared" si="111"/>
        <v/>
      </c>
      <c r="P785" s="69" t="str">
        <f t="shared" si="116"/>
        <v/>
      </c>
      <c r="Q785" s="69" t="str">
        <f t="shared" si="117"/>
        <v/>
      </c>
      <c r="R785" s="70" t="str">
        <f t="shared" si="118"/>
        <v/>
      </c>
      <c r="S785" s="71" t="b">
        <f t="shared" si="112"/>
        <v>0</v>
      </c>
      <c r="T785" s="72" t="b">
        <f t="shared" si="113"/>
        <v>0</v>
      </c>
      <c r="U785" s="72"/>
      <c r="V785" s="72"/>
      <c r="W785" s="72" t="b">
        <f t="shared" si="110"/>
        <v>0</v>
      </c>
      <c r="Y785" s="91"/>
      <c r="Z785" s="91"/>
      <c r="AA785" s="91"/>
      <c r="AB785" s="91"/>
      <c r="AC785" s="91"/>
      <c r="AD785" s="91"/>
      <c r="AE785" s="91"/>
      <c r="AF785" s="91"/>
      <c r="AG785" s="91"/>
      <c r="AH785" s="91"/>
      <c r="AI785" s="91"/>
    </row>
    <row r="786" spans="3:35" s="73" customFormat="1" ht="13.2" x14ac:dyDescent="0.25">
      <c r="C786" s="125"/>
      <c r="D786" s="126"/>
      <c r="E786" s="127"/>
      <c r="F786" s="128"/>
      <c r="G786" s="128"/>
      <c r="H786" s="128"/>
      <c r="I786" s="62" t="s">
        <v>370</v>
      </c>
      <c r="J786" s="63" t="str">
        <f t="shared" si="114"/>
        <v/>
      </c>
      <c r="K786" s="64" t="str">
        <f t="shared" si="115"/>
        <v/>
      </c>
      <c r="L786" s="65"/>
      <c r="M786" s="124"/>
      <c r="N786" s="67"/>
      <c r="O786" s="68" t="str">
        <f t="shared" si="111"/>
        <v/>
      </c>
      <c r="P786" s="69" t="str">
        <f t="shared" si="116"/>
        <v/>
      </c>
      <c r="Q786" s="69" t="str">
        <f t="shared" si="117"/>
        <v/>
      </c>
      <c r="R786" s="70" t="str">
        <f t="shared" si="118"/>
        <v/>
      </c>
      <c r="S786" s="71" t="b">
        <f t="shared" si="112"/>
        <v>0</v>
      </c>
      <c r="T786" s="72" t="b">
        <f t="shared" si="113"/>
        <v>0</v>
      </c>
      <c r="U786" s="72"/>
      <c r="V786" s="72"/>
      <c r="W786" s="72" t="b">
        <f t="shared" si="110"/>
        <v>0</v>
      </c>
      <c r="Y786" s="91"/>
      <c r="Z786" s="91"/>
      <c r="AA786" s="91"/>
      <c r="AB786" s="91"/>
      <c r="AC786" s="91"/>
      <c r="AD786" s="91"/>
      <c r="AE786" s="91"/>
      <c r="AF786" s="91"/>
      <c r="AG786" s="91"/>
      <c r="AH786" s="91"/>
      <c r="AI786" s="91"/>
    </row>
    <row r="787" spans="3:35" s="73" customFormat="1" ht="13.2" x14ac:dyDescent="0.25">
      <c r="C787" s="125"/>
      <c r="D787" s="126"/>
      <c r="E787" s="127"/>
      <c r="F787" s="128"/>
      <c r="G787" s="128"/>
      <c r="H787" s="128"/>
      <c r="I787" s="62" t="s">
        <v>371</v>
      </c>
      <c r="J787" s="63" t="str">
        <f t="shared" si="114"/>
        <v/>
      </c>
      <c r="K787" s="64" t="str">
        <f t="shared" si="115"/>
        <v/>
      </c>
      <c r="L787" s="65"/>
      <c r="M787" s="124"/>
      <c r="N787" s="67"/>
      <c r="O787" s="68" t="str">
        <f t="shared" si="111"/>
        <v/>
      </c>
      <c r="P787" s="69" t="str">
        <f t="shared" si="116"/>
        <v/>
      </c>
      <c r="Q787" s="69" t="str">
        <f t="shared" si="117"/>
        <v/>
      </c>
      <c r="R787" s="70" t="str">
        <f t="shared" si="118"/>
        <v/>
      </c>
      <c r="S787" s="71" t="b">
        <f t="shared" si="112"/>
        <v>0</v>
      </c>
      <c r="T787" s="72" t="b">
        <f t="shared" si="113"/>
        <v>0</v>
      </c>
      <c r="U787" s="72"/>
      <c r="V787" s="72"/>
      <c r="W787" s="72" t="b">
        <f t="shared" si="110"/>
        <v>0</v>
      </c>
      <c r="Y787" s="91"/>
      <c r="Z787" s="91"/>
      <c r="AA787" s="91"/>
      <c r="AB787" s="91"/>
      <c r="AC787" s="91"/>
      <c r="AD787" s="91"/>
      <c r="AE787" s="91"/>
      <c r="AF787" s="91"/>
      <c r="AG787" s="91"/>
      <c r="AH787" s="91"/>
      <c r="AI787" s="91"/>
    </row>
    <row r="788" spans="3:35" s="73" customFormat="1" ht="13.2" x14ac:dyDescent="0.25">
      <c r="C788" s="125"/>
      <c r="D788" s="126"/>
      <c r="E788" s="127"/>
      <c r="F788" s="128"/>
      <c r="G788" s="128"/>
      <c r="H788" s="128"/>
      <c r="I788" s="62" t="s">
        <v>372</v>
      </c>
      <c r="J788" s="63" t="str">
        <f t="shared" si="114"/>
        <v/>
      </c>
      <c r="K788" s="64" t="str">
        <f t="shared" si="115"/>
        <v/>
      </c>
      <c r="L788" s="65"/>
      <c r="M788" s="124"/>
      <c r="N788" s="67"/>
      <c r="O788" s="68" t="str">
        <f t="shared" si="111"/>
        <v/>
      </c>
      <c r="P788" s="69" t="str">
        <f t="shared" si="116"/>
        <v/>
      </c>
      <c r="Q788" s="69" t="str">
        <f t="shared" si="117"/>
        <v/>
      </c>
      <c r="R788" s="70" t="str">
        <f t="shared" si="118"/>
        <v/>
      </c>
      <c r="S788" s="71" t="b">
        <f t="shared" si="112"/>
        <v>0</v>
      </c>
      <c r="T788" s="72" t="b">
        <f t="shared" si="113"/>
        <v>0</v>
      </c>
      <c r="U788" s="72"/>
      <c r="V788" s="72"/>
      <c r="W788" s="72" t="b">
        <f t="shared" si="110"/>
        <v>0</v>
      </c>
      <c r="Y788" s="91"/>
      <c r="Z788" s="91"/>
      <c r="AA788" s="91"/>
      <c r="AB788" s="91"/>
      <c r="AC788" s="91"/>
      <c r="AD788" s="91"/>
      <c r="AE788" s="91"/>
      <c r="AF788" s="91"/>
      <c r="AG788" s="91"/>
      <c r="AH788" s="91"/>
      <c r="AI788" s="91"/>
    </row>
    <row r="789" spans="3:35" s="73" customFormat="1" ht="13.2" x14ac:dyDescent="0.25">
      <c r="C789" s="125"/>
      <c r="D789" s="126"/>
      <c r="E789" s="127"/>
      <c r="F789" s="128"/>
      <c r="G789" s="128"/>
      <c r="H789" s="128"/>
      <c r="I789" s="62" t="s">
        <v>373</v>
      </c>
      <c r="J789" s="63" t="str">
        <f t="shared" si="114"/>
        <v/>
      </c>
      <c r="K789" s="64" t="str">
        <f t="shared" si="115"/>
        <v/>
      </c>
      <c r="L789" s="65"/>
      <c r="M789" s="124"/>
      <c r="N789" s="67"/>
      <c r="O789" s="68" t="str">
        <f t="shared" si="111"/>
        <v/>
      </c>
      <c r="P789" s="69" t="str">
        <f t="shared" si="116"/>
        <v/>
      </c>
      <c r="Q789" s="69" t="str">
        <f t="shared" si="117"/>
        <v/>
      </c>
      <c r="R789" s="70" t="str">
        <f t="shared" si="118"/>
        <v/>
      </c>
      <c r="S789" s="71" t="b">
        <f t="shared" si="112"/>
        <v>0</v>
      </c>
      <c r="T789" s="72" t="b">
        <f t="shared" si="113"/>
        <v>0</v>
      </c>
      <c r="U789" s="72"/>
      <c r="V789" s="72"/>
      <c r="W789" s="72" t="b">
        <f t="shared" si="110"/>
        <v>0</v>
      </c>
      <c r="Y789" s="91"/>
      <c r="Z789" s="91"/>
      <c r="AA789" s="91"/>
      <c r="AB789" s="91"/>
      <c r="AC789" s="91"/>
      <c r="AD789" s="91"/>
      <c r="AE789" s="91"/>
      <c r="AF789" s="91"/>
      <c r="AG789" s="91"/>
      <c r="AH789" s="91"/>
      <c r="AI789" s="91"/>
    </row>
    <row r="790" spans="3:35" s="73" customFormat="1" ht="13.2" x14ac:dyDescent="0.25">
      <c r="C790" s="125"/>
      <c r="D790" s="126"/>
      <c r="E790" s="127"/>
      <c r="F790" s="128"/>
      <c r="G790" s="128"/>
      <c r="H790" s="128"/>
      <c r="I790" s="62" t="s">
        <v>374</v>
      </c>
      <c r="J790" s="63" t="str">
        <f t="shared" si="114"/>
        <v/>
      </c>
      <c r="K790" s="64" t="str">
        <f t="shared" si="115"/>
        <v/>
      </c>
      <c r="L790" s="65"/>
      <c r="M790" s="124"/>
      <c r="N790" s="67"/>
      <c r="O790" s="68" t="str">
        <f t="shared" si="111"/>
        <v/>
      </c>
      <c r="P790" s="69" t="str">
        <f t="shared" si="116"/>
        <v/>
      </c>
      <c r="Q790" s="69" t="str">
        <f t="shared" si="117"/>
        <v/>
      </c>
      <c r="R790" s="70" t="str">
        <f t="shared" si="118"/>
        <v/>
      </c>
      <c r="S790" s="71" t="b">
        <f t="shared" si="112"/>
        <v>0</v>
      </c>
      <c r="T790" s="72" t="b">
        <f t="shared" si="113"/>
        <v>0</v>
      </c>
      <c r="U790" s="72"/>
      <c r="V790" s="72"/>
      <c r="W790" s="72" t="b">
        <f t="shared" si="110"/>
        <v>0</v>
      </c>
      <c r="Y790" s="91"/>
      <c r="Z790" s="91"/>
      <c r="AA790" s="91"/>
      <c r="AB790" s="91"/>
      <c r="AC790" s="91"/>
      <c r="AD790" s="91"/>
      <c r="AE790" s="91"/>
      <c r="AF790" s="91"/>
      <c r="AG790" s="91"/>
      <c r="AH790" s="91"/>
      <c r="AI790" s="91"/>
    </row>
    <row r="791" spans="3:35" s="73" customFormat="1" ht="13.2" x14ac:dyDescent="0.25">
      <c r="C791" s="125"/>
      <c r="D791" s="126"/>
      <c r="E791" s="127"/>
      <c r="F791" s="128"/>
      <c r="G791" s="128"/>
      <c r="H791" s="128"/>
      <c r="I791" s="62" t="s">
        <v>375</v>
      </c>
      <c r="J791" s="63" t="str">
        <f t="shared" si="114"/>
        <v/>
      </c>
      <c r="K791" s="64" t="str">
        <f t="shared" si="115"/>
        <v/>
      </c>
      <c r="L791" s="65"/>
      <c r="M791" s="124"/>
      <c r="N791" s="67"/>
      <c r="O791" s="68" t="str">
        <f t="shared" si="111"/>
        <v/>
      </c>
      <c r="P791" s="69" t="str">
        <f t="shared" si="116"/>
        <v/>
      </c>
      <c r="Q791" s="69" t="str">
        <f t="shared" si="117"/>
        <v/>
      </c>
      <c r="R791" s="70" t="str">
        <f t="shared" si="118"/>
        <v/>
      </c>
      <c r="S791" s="71" t="b">
        <f t="shared" si="112"/>
        <v>0</v>
      </c>
      <c r="T791" s="72" t="b">
        <f t="shared" si="113"/>
        <v>0</v>
      </c>
      <c r="U791" s="72"/>
      <c r="V791" s="72"/>
      <c r="W791" s="72" t="b">
        <f t="shared" si="110"/>
        <v>0</v>
      </c>
      <c r="Y791" s="91"/>
      <c r="Z791" s="91"/>
      <c r="AA791" s="91"/>
      <c r="AB791" s="91"/>
      <c r="AC791" s="91"/>
      <c r="AD791" s="91"/>
      <c r="AE791" s="91"/>
      <c r="AF791" s="91"/>
      <c r="AG791" s="91"/>
      <c r="AH791" s="91"/>
      <c r="AI791" s="91"/>
    </row>
    <row r="792" spans="3:35" s="73" customFormat="1" ht="13.2" x14ac:dyDescent="0.25">
      <c r="C792" s="125"/>
      <c r="D792" s="126"/>
      <c r="E792" s="127"/>
      <c r="F792" s="128"/>
      <c r="G792" s="128"/>
      <c r="H792" s="128"/>
      <c r="I792" s="62" t="s">
        <v>376</v>
      </c>
      <c r="J792" s="63" t="str">
        <f t="shared" si="114"/>
        <v/>
      </c>
      <c r="K792" s="64" t="str">
        <f t="shared" si="115"/>
        <v/>
      </c>
      <c r="L792" s="65"/>
      <c r="M792" s="124"/>
      <c r="N792" s="67"/>
      <c r="O792" s="68" t="str">
        <f t="shared" si="111"/>
        <v/>
      </c>
      <c r="P792" s="69" t="str">
        <f t="shared" si="116"/>
        <v/>
      </c>
      <c r="Q792" s="69" t="str">
        <f t="shared" si="117"/>
        <v/>
      </c>
      <c r="R792" s="70" t="str">
        <f t="shared" si="118"/>
        <v/>
      </c>
      <c r="S792" s="71" t="b">
        <f t="shared" si="112"/>
        <v>0</v>
      </c>
      <c r="T792" s="72" t="b">
        <f t="shared" si="113"/>
        <v>0</v>
      </c>
      <c r="U792" s="72"/>
      <c r="V792" s="72"/>
      <c r="W792" s="72" t="b">
        <f t="shared" si="110"/>
        <v>0</v>
      </c>
      <c r="Y792" s="91"/>
      <c r="Z792" s="91"/>
      <c r="AA792" s="91"/>
      <c r="AB792" s="91"/>
      <c r="AC792" s="91"/>
      <c r="AD792" s="91"/>
      <c r="AE792" s="91"/>
      <c r="AF792" s="91"/>
      <c r="AG792" s="91"/>
      <c r="AH792" s="91"/>
      <c r="AI792" s="91"/>
    </row>
    <row r="793" spans="3:35" s="73" customFormat="1" ht="13.2" x14ac:dyDescent="0.25">
      <c r="C793" s="125"/>
      <c r="D793" s="126"/>
      <c r="E793" s="127"/>
      <c r="F793" s="128"/>
      <c r="G793" s="128"/>
      <c r="H793" s="128"/>
      <c r="I793" s="62" t="s">
        <v>377</v>
      </c>
      <c r="J793" s="63" t="str">
        <f t="shared" si="114"/>
        <v/>
      </c>
      <c r="K793" s="64" t="str">
        <f t="shared" si="115"/>
        <v/>
      </c>
      <c r="L793" s="65"/>
      <c r="M793" s="124"/>
      <c r="N793" s="67"/>
      <c r="O793" s="68" t="str">
        <f t="shared" si="111"/>
        <v/>
      </c>
      <c r="P793" s="69" t="str">
        <f t="shared" si="116"/>
        <v/>
      </c>
      <c r="Q793" s="69" t="str">
        <f t="shared" si="117"/>
        <v/>
      </c>
      <c r="R793" s="70" t="str">
        <f t="shared" si="118"/>
        <v/>
      </c>
      <c r="S793" s="71" t="b">
        <f t="shared" si="112"/>
        <v>0</v>
      </c>
      <c r="T793" s="72" t="b">
        <f t="shared" si="113"/>
        <v>0</v>
      </c>
      <c r="U793" s="72"/>
      <c r="V793" s="72"/>
      <c r="W793" s="72" t="b">
        <f t="shared" si="110"/>
        <v>0</v>
      </c>
      <c r="Y793" s="91"/>
      <c r="Z793" s="91"/>
      <c r="AA793" s="91"/>
      <c r="AB793" s="91"/>
      <c r="AC793" s="91"/>
      <c r="AD793" s="91"/>
      <c r="AE793" s="91"/>
      <c r="AF793" s="91"/>
      <c r="AG793" s="91"/>
      <c r="AH793" s="91"/>
      <c r="AI793" s="91"/>
    </row>
    <row r="794" spans="3:35" s="73" customFormat="1" ht="13.2" x14ac:dyDescent="0.25">
      <c r="C794" s="125"/>
      <c r="D794" s="126"/>
      <c r="E794" s="127"/>
      <c r="F794" s="128"/>
      <c r="G794" s="128"/>
      <c r="H794" s="128"/>
      <c r="I794" s="62" t="s">
        <v>378</v>
      </c>
      <c r="J794" s="63" t="str">
        <f t="shared" si="114"/>
        <v/>
      </c>
      <c r="K794" s="64" t="str">
        <f t="shared" si="115"/>
        <v/>
      </c>
      <c r="L794" s="65"/>
      <c r="M794" s="124"/>
      <c r="N794" s="67"/>
      <c r="O794" s="68" t="str">
        <f t="shared" si="111"/>
        <v/>
      </c>
      <c r="P794" s="69" t="str">
        <f t="shared" si="116"/>
        <v/>
      </c>
      <c r="Q794" s="69" t="str">
        <f t="shared" si="117"/>
        <v/>
      </c>
      <c r="R794" s="70" t="str">
        <f t="shared" si="118"/>
        <v/>
      </c>
      <c r="S794" s="71" t="b">
        <f t="shared" si="112"/>
        <v>0</v>
      </c>
      <c r="T794" s="72" t="b">
        <f t="shared" si="113"/>
        <v>0</v>
      </c>
      <c r="U794" s="72"/>
      <c r="V794" s="72"/>
      <c r="W794" s="72" t="b">
        <f t="shared" si="110"/>
        <v>0</v>
      </c>
      <c r="Y794" s="91"/>
      <c r="Z794" s="91"/>
      <c r="AA794" s="91"/>
      <c r="AB794" s="91"/>
      <c r="AC794" s="91"/>
      <c r="AD794" s="91"/>
      <c r="AE794" s="91"/>
      <c r="AF794" s="91"/>
      <c r="AG794" s="91"/>
      <c r="AH794" s="91"/>
      <c r="AI794" s="91"/>
    </row>
    <row r="795" spans="3:35" s="73" customFormat="1" ht="13.2" x14ac:dyDescent="0.25">
      <c r="C795" s="125"/>
      <c r="D795" s="126"/>
      <c r="E795" s="127"/>
      <c r="F795" s="128"/>
      <c r="G795" s="128"/>
      <c r="H795" s="128"/>
      <c r="I795" s="62" t="s">
        <v>379</v>
      </c>
      <c r="J795" s="63" t="str">
        <f t="shared" si="114"/>
        <v/>
      </c>
      <c r="K795" s="64" t="str">
        <f t="shared" si="115"/>
        <v/>
      </c>
      <c r="L795" s="65"/>
      <c r="M795" s="124"/>
      <c r="N795" s="67"/>
      <c r="O795" s="68" t="str">
        <f t="shared" si="111"/>
        <v/>
      </c>
      <c r="P795" s="69" t="str">
        <f t="shared" si="116"/>
        <v/>
      </c>
      <c r="Q795" s="69" t="str">
        <f t="shared" si="117"/>
        <v/>
      </c>
      <c r="R795" s="70" t="str">
        <f t="shared" si="118"/>
        <v/>
      </c>
      <c r="S795" s="71" t="b">
        <f t="shared" si="112"/>
        <v>0</v>
      </c>
      <c r="T795" s="72" t="b">
        <f t="shared" si="113"/>
        <v>0</v>
      </c>
      <c r="U795" s="72"/>
      <c r="V795" s="72"/>
      <c r="W795" s="72" t="b">
        <f t="shared" si="110"/>
        <v>0</v>
      </c>
      <c r="Y795" s="91"/>
      <c r="Z795" s="91"/>
      <c r="AA795" s="91"/>
      <c r="AB795" s="91"/>
      <c r="AC795" s="91"/>
      <c r="AD795" s="91"/>
      <c r="AE795" s="91"/>
      <c r="AF795" s="91"/>
      <c r="AG795" s="91"/>
      <c r="AH795" s="91"/>
      <c r="AI795" s="91"/>
    </row>
    <row r="796" spans="3:35" s="73" customFormat="1" ht="13.2" x14ac:dyDescent="0.25">
      <c r="C796" s="125"/>
      <c r="D796" s="126"/>
      <c r="E796" s="127"/>
      <c r="F796" s="128"/>
      <c r="G796" s="128"/>
      <c r="H796" s="128"/>
      <c r="I796" s="62" t="s">
        <v>380</v>
      </c>
      <c r="J796" s="63" t="str">
        <f t="shared" si="114"/>
        <v/>
      </c>
      <c r="K796" s="64" t="str">
        <f t="shared" si="115"/>
        <v/>
      </c>
      <c r="L796" s="65"/>
      <c r="M796" s="124"/>
      <c r="N796" s="67"/>
      <c r="O796" s="68" t="str">
        <f t="shared" si="111"/>
        <v/>
      </c>
      <c r="P796" s="69" t="str">
        <f t="shared" si="116"/>
        <v/>
      </c>
      <c r="Q796" s="69" t="str">
        <f t="shared" si="117"/>
        <v/>
      </c>
      <c r="R796" s="70" t="str">
        <f t="shared" si="118"/>
        <v/>
      </c>
      <c r="S796" s="71" t="b">
        <f t="shared" si="112"/>
        <v>0</v>
      </c>
      <c r="T796" s="72" t="b">
        <f t="shared" si="113"/>
        <v>0</v>
      </c>
      <c r="U796" s="72"/>
      <c r="V796" s="72"/>
      <c r="W796" s="72" t="b">
        <f t="shared" si="110"/>
        <v>0</v>
      </c>
      <c r="Y796" s="91"/>
      <c r="Z796" s="91"/>
      <c r="AA796" s="91"/>
      <c r="AB796" s="91"/>
      <c r="AC796" s="91"/>
      <c r="AD796" s="91"/>
      <c r="AE796" s="91"/>
      <c r="AF796" s="91"/>
      <c r="AG796" s="91"/>
      <c r="AH796" s="91"/>
      <c r="AI796" s="91"/>
    </row>
    <row r="797" spans="3:35" s="73" customFormat="1" ht="13.2" x14ac:dyDescent="0.25">
      <c r="C797" s="125"/>
      <c r="D797" s="126"/>
      <c r="E797" s="127"/>
      <c r="F797" s="128"/>
      <c r="G797" s="128"/>
      <c r="H797" s="128"/>
      <c r="I797" s="62" t="s">
        <v>381</v>
      </c>
      <c r="J797" s="63" t="str">
        <f t="shared" si="114"/>
        <v/>
      </c>
      <c r="K797" s="64" t="str">
        <f t="shared" si="115"/>
        <v/>
      </c>
      <c r="L797" s="65"/>
      <c r="M797" s="124"/>
      <c r="N797" s="67"/>
      <c r="O797" s="68" t="str">
        <f t="shared" si="111"/>
        <v/>
      </c>
      <c r="P797" s="69" t="str">
        <f t="shared" si="116"/>
        <v/>
      </c>
      <c r="Q797" s="69" t="str">
        <f t="shared" si="117"/>
        <v/>
      </c>
      <c r="R797" s="70" t="str">
        <f t="shared" si="118"/>
        <v/>
      </c>
      <c r="S797" s="71" t="b">
        <f t="shared" si="112"/>
        <v>0</v>
      </c>
      <c r="T797" s="72" t="b">
        <f t="shared" si="113"/>
        <v>0</v>
      </c>
      <c r="U797" s="72"/>
      <c r="V797" s="72"/>
      <c r="W797" s="72" t="b">
        <f t="shared" si="110"/>
        <v>0</v>
      </c>
      <c r="Y797" s="91"/>
      <c r="Z797" s="91"/>
      <c r="AA797" s="91"/>
      <c r="AB797" s="91"/>
      <c r="AC797" s="91"/>
      <c r="AD797" s="91"/>
      <c r="AE797" s="91"/>
      <c r="AF797" s="91"/>
      <c r="AG797" s="91"/>
      <c r="AH797" s="91"/>
      <c r="AI797" s="91"/>
    </row>
    <row r="798" spans="3:35" s="73" customFormat="1" ht="13.2" x14ac:dyDescent="0.25">
      <c r="C798" s="125"/>
      <c r="D798" s="126"/>
      <c r="E798" s="127"/>
      <c r="F798" s="128"/>
      <c r="G798" s="128"/>
      <c r="H798" s="128"/>
      <c r="I798" s="62" t="s">
        <v>382</v>
      </c>
      <c r="J798" s="63" t="str">
        <f t="shared" si="114"/>
        <v/>
      </c>
      <c r="K798" s="64" t="str">
        <f t="shared" si="115"/>
        <v/>
      </c>
      <c r="L798" s="65"/>
      <c r="M798" s="124"/>
      <c r="N798" s="67"/>
      <c r="O798" s="68" t="str">
        <f t="shared" si="111"/>
        <v/>
      </c>
      <c r="P798" s="69" t="str">
        <f t="shared" si="116"/>
        <v/>
      </c>
      <c r="Q798" s="69" t="str">
        <f t="shared" si="117"/>
        <v/>
      </c>
      <c r="R798" s="70" t="str">
        <f t="shared" si="118"/>
        <v/>
      </c>
      <c r="S798" s="71" t="b">
        <f t="shared" si="112"/>
        <v>0</v>
      </c>
      <c r="T798" s="72" t="b">
        <f t="shared" si="113"/>
        <v>0</v>
      </c>
      <c r="U798" s="72"/>
      <c r="V798" s="72"/>
      <c r="W798" s="72" t="b">
        <f t="shared" si="110"/>
        <v>0</v>
      </c>
      <c r="Y798" s="91"/>
      <c r="Z798" s="91"/>
      <c r="AA798" s="91"/>
      <c r="AB798" s="91"/>
      <c r="AC798" s="91"/>
      <c r="AD798" s="91"/>
      <c r="AE798" s="91"/>
      <c r="AF798" s="91"/>
      <c r="AG798" s="91"/>
      <c r="AH798" s="91"/>
      <c r="AI798" s="91"/>
    </row>
    <row r="799" spans="3:35" s="73" customFormat="1" ht="13.2" x14ac:dyDescent="0.25">
      <c r="C799" s="125"/>
      <c r="D799" s="126"/>
      <c r="E799" s="127"/>
      <c r="F799" s="128"/>
      <c r="G799" s="128"/>
      <c r="H799" s="128"/>
      <c r="I799" s="62" t="s">
        <v>383</v>
      </c>
      <c r="J799" s="63" t="str">
        <f t="shared" si="114"/>
        <v/>
      </c>
      <c r="K799" s="64" t="str">
        <f t="shared" si="115"/>
        <v/>
      </c>
      <c r="L799" s="65"/>
      <c r="M799" s="124"/>
      <c r="N799" s="67"/>
      <c r="O799" s="68" t="str">
        <f t="shared" si="111"/>
        <v/>
      </c>
      <c r="P799" s="69" t="str">
        <f t="shared" si="116"/>
        <v/>
      </c>
      <c r="Q799" s="69" t="str">
        <f t="shared" si="117"/>
        <v/>
      </c>
      <c r="R799" s="70" t="str">
        <f t="shared" si="118"/>
        <v/>
      </c>
      <c r="S799" s="71" t="b">
        <f t="shared" si="112"/>
        <v>0</v>
      </c>
      <c r="T799" s="72" t="b">
        <f t="shared" si="113"/>
        <v>0</v>
      </c>
      <c r="U799" s="72"/>
      <c r="V799" s="72"/>
      <c r="W799" s="72" t="b">
        <f t="shared" si="110"/>
        <v>0</v>
      </c>
      <c r="Y799" s="91"/>
      <c r="Z799" s="91"/>
      <c r="AA799" s="91"/>
      <c r="AB799" s="91"/>
      <c r="AC799" s="91"/>
      <c r="AD799" s="91"/>
      <c r="AE799" s="91"/>
      <c r="AF799" s="91"/>
      <c r="AG799" s="91"/>
      <c r="AH799" s="91"/>
      <c r="AI799" s="91"/>
    </row>
    <row r="800" spans="3:35" s="73" customFormat="1" ht="13.2" x14ac:dyDescent="0.25">
      <c r="C800" s="125"/>
      <c r="D800" s="126"/>
      <c r="E800" s="127"/>
      <c r="F800" s="128"/>
      <c r="G800" s="128"/>
      <c r="H800" s="128"/>
      <c r="I800" s="62" t="s">
        <v>384</v>
      </c>
      <c r="J800" s="63" t="str">
        <f t="shared" si="114"/>
        <v/>
      </c>
      <c r="K800" s="64" t="str">
        <f t="shared" si="115"/>
        <v/>
      </c>
      <c r="L800" s="65"/>
      <c r="M800" s="124"/>
      <c r="N800" s="67"/>
      <c r="O800" s="68" t="str">
        <f t="shared" si="111"/>
        <v/>
      </c>
      <c r="P800" s="69" t="str">
        <f t="shared" si="116"/>
        <v/>
      </c>
      <c r="Q800" s="69" t="str">
        <f t="shared" si="117"/>
        <v/>
      </c>
      <c r="R800" s="70" t="str">
        <f t="shared" si="118"/>
        <v/>
      </c>
      <c r="S800" s="71" t="b">
        <f t="shared" si="112"/>
        <v>0</v>
      </c>
      <c r="T800" s="72" t="b">
        <f t="shared" si="113"/>
        <v>0</v>
      </c>
      <c r="U800" s="72"/>
      <c r="V800" s="72"/>
      <c r="W800" s="72" t="b">
        <f t="shared" si="110"/>
        <v>0</v>
      </c>
      <c r="Y800" s="91"/>
      <c r="Z800" s="91"/>
      <c r="AA800" s="91"/>
      <c r="AB800" s="91"/>
      <c r="AC800" s="91"/>
      <c r="AD800" s="91"/>
      <c r="AE800" s="91"/>
      <c r="AF800" s="91"/>
      <c r="AG800" s="91"/>
      <c r="AH800" s="91"/>
      <c r="AI800" s="91"/>
    </row>
    <row r="801" spans="3:35" s="73" customFormat="1" ht="13.2" x14ac:dyDescent="0.25">
      <c r="C801" s="125"/>
      <c r="D801" s="126"/>
      <c r="E801" s="127"/>
      <c r="F801" s="128"/>
      <c r="G801" s="128"/>
      <c r="H801" s="128"/>
      <c r="I801" s="62" t="s">
        <v>385</v>
      </c>
      <c r="J801" s="63" t="str">
        <f t="shared" si="114"/>
        <v/>
      </c>
      <c r="K801" s="64" t="str">
        <f t="shared" si="115"/>
        <v/>
      </c>
      <c r="L801" s="65"/>
      <c r="M801" s="124"/>
      <c r="N801" s="67"/>
      <c r="O801" s="68" t="str">
        <f t="shared" si="111"/>
        <v/>
      </c>
      <c r="P801" s="69" t="str">
        <f t="shared" si="116"/>
        <v/>
      </c>
      <c r="Q801" s="69" t="str">
        <f t="shared" si="117"/>
        <v/>
      </c>
      <c r="R801" s="70" t="str">
        <f t="shared" si="118"/>
        <v/>
      </c>
      <c r="S801" s="71" t="b">
        <f t="shared" si="112"/>
        <v>0</v>
      </c>
      <c r="T801" s="72" t="b">
        <f t="shared" si="113"/>
        <v>0</v>
      </c>
      <c r="U801" s="72"/>
      <c r="V801" s="72"/>
      <c r="W801" s="72" t="b">
        <f t="shared" si="110"/>
        <v>0</v>
      </c>
      <c r="Y801" s="91"/>
      <c r="Z801" s="91"/>
      <c r="AA801" s="91"/>
      <c r="AB801" s="91"/>
      <c r="AC801" s="91"/>
      <c r="AD801" s="91"/>
      <c r="AE801" s="91"/>
      <c r="AF801" s="91"/>
      <c r="AG801" s="91"/>
      <c r="AH801" s="91"/>
      <c r="AI801" s="91"/>
    </row>
    <row r="802" spans="3:35" s="73" customFormat="1" ht="13.2" x14ac:dyDescent="0.25">
      <c r="C802" s="125"/>
      <c r="D802" s="126"/>
      <c r="E802" s="127"/>
      <c r="F802" s="128"/>
      <c r="G802" s="128"/>
      <c r="H802" s="128"/>
      <c r="I802" s="62" t="s">
        <v>386</v>
      </c>
      <c r="J802" s="63" t="str">
        <f t="shared" si="114"/>
        <v/>
      </c>
      <c r="K802" s="64" t="str">
        <f t="shared" si="115"/>
        <v/>
      </c>
      <c r="L802" s="65"/>
      <c r="M802" s="124"/>
      <c r="N802" s="67"/>
      <c r="O802" s="68" t="str">
        <f t="shared" si="111"/>
        <v/>
      </c>
      <c r="P802" s="69" t="str">
        <f t="shared" si="116"/>
        <v/>
      </c>
      <c r="Q802" s="69" t="str">
        <f t="shared" si="117"/>
        <v/>
      </c>
      <c r="R802" s="70" t="str">
        <f t="shared" si="118"/>
        <v/>
      </c>
      <c r="S802" s="71" t="b">
        <f t="shared" si="112"/>
        <v>0</v>
      </c>
      <c r="T802" s="72" t="b">
        <f t="shared" si="113"/>
        <v>0</v>
      </c>
      <c r="U802" s="72"/>
      <c r="V802" s="72"/>
      <c r="W802" s="72" t="b">
        <f t="shared" si="110"/>
        <v>0</v>
      </c>
      <c r="Y802" s="91"/>
      <c r="Z802" s="91"/>
      <c r="AA802" s="91"/>
      <c r="AB802" s="91"/>
      <c r="AC802" s="91"/>
      <c r="AD802" s="91"/>
      <c r="AE802" s="91"/>
      <c r="AF802" s="91"/>
      <c r="AG802" s="91"/>
      <c r="AH802" s="91"/>
      <c r="AI802" s="91"/>
    </row>
    <row r="803" spans="3:35" s="73" customFormat="1" ht="13.2" x14ac:dyDescent="0.25">
      <c r="C803" s="125"/>
      <c r="D803" s="126"/>
      <c r="E803" s="127"/>
      <c r="F803" s="128"/>
      <c r="G803" s="128"/>
      <c r="H803" s="128"/>
      <c r="I803" s="62" t="s">
        <v>387</v>
      </c>
      <c r="J803" s="63" t="str">
        <f t="shared" si="114"/>
        <v/>
      </c>
      <c r="K803" s="64" t="str">
        <f t="shared" si="115"/>
        <v/>
      </c>
      <c r="L803" s="65"/>
      <c r="M803" s="124"/>
      <c r="N803" s="67"/>
      <c r="O803" s="68" t="str">
        <f t="shared" si="111"/>
        <v/>
      </c>
      <c r="P803" s="69" t="str">
        <f t="shared" si="116"/>
        <v/>
      </c>
      <c r="Q803" s="69" t="str">
        <f t="shared" si="117"/>
        <v/>
      </c>
      <c r="R803" s="70" t="str">
        <f t="shared" si="118"/>
        <v/>
      </c>
      <c r="S803" s="71" t="b">
        <f t="shared" si="112"/>
        <v>0</v>
      </c>
      <c r="T803" s="72" t="b">
        <f t="shared" si="113"/>
        <v>0</v>
      </c>
      <c r="U803" s="72"/>
      <c r="V803" s="72"/>
      <c r="W803" s="72" t="b">
        <f t="shared" si="110"/>
        <v>0</v>
      </c>
      <c r="Y803" s="91"/>
      <c r="Z803" s="91"/>
      <c r="AA803" s="91"/>
      <c r="AB803" s="91"/>
      <c r="AC803" s="91"/>
      <c r="AD803" s="91"/>
      <c r="AE803" s="91"/>
      <c r="AF803" s="91"/>
      <c r="AG803" s="91"/>
      <c r="AH803" s="91"/>
      <c r="AI803" s="91"/>
    </row>
    <row r="804" spans="3:35" s="73" customFormat="1" ht="13.2" x14ac:dyDescent="0.25">
      <c r="C804" s="125"/>
      <c r="D804" s="126"/>
      <c r="E804" s="127"/>
      <c r="F804" s="128"/>
      <c r="G804" s="128"/>
      <c r="H804" s="128"/>
      <c r="I804" s="62" t="s">
        <v>388</v>
      </c>
      <c r="J804" s="63" t="str">
        <f t="shared" si="114"/>
        <v/>
      </c>
      <c r="K804" s="64" t="str">
        <f t="shared" si="115"/>
        <v/>
      </c>
      <c r="L804" s="65"/>
      <c r="M804" s="124"/>
      <c r="N804" s="67"/>
      <c r="O804" s="68" t="str">
        <f t="shared" si="111"/>
        <v/>
      </c>
      <c r="P804" s="69" t="str">
        <f t="shared" si="116"/>
        <v/>
      </c>
      <c r="Q804" s="69" t="str">
        <f t="shared" si="117"/>
        <v/>
      </c>
      <c r="R804" s="70" t="str">
        <f t="shared" si="118"/>
        <v/>
      </c>
      <c r="S804" s="71" t="b">
        <f t="shared" si="112"/>
        <v>0</v>
      </c>
      <c r="T804" s="72" t="b">
        <f t="shared" si="113"/>
        <v>0</v>
      </c>
      <c r="U804" s="72"/>
      <c r="V804" s="72"/>
      <c r="W804" s="72" t="b">
        <f t="shared" si="110"/>
        <v>0</v>
      </c>
      <c r="Y804" s="91"/>
      <c r="Z804" s="91"/>
      <c r="AA804" s="91"/>
      <c r="AB804" s="91"/>
      <c r="AC804" s="91"/>
      <c r="AD804" s="91"/>
      <c r="AE804" s="91"/>
      <c r="AF804" s="91"/>
      <c r="AG804" s="91"/>
      <c r="AH804" s="91"/>
      <c r="AI804" s="91"/>
    </row>
    <row r="805" spans="3:35" s="73" customFormat="1" ht="13.2" x14ac:dyDescent="0.25">
      <c r="C805" s="125"/>
      <c r="D805" s="126"/>
      <c r="E805" s="127"/>
      <c r="F805" s="128"/>
      <c r="G805" s="128"/>
      <c r="H805" s="128"/>
      <c r="I805" s="62" t="s">
        <v>389</v>
      </c>
      <c r="J805" s="63" t="str">
        <f t="shared" si="114"/>
        <v/>
      </c>
      <c r="K805" s="64" t="str">
        <f t="shared" si="115"/>
        <v/>
      </c>
      <c r="L805" s="65"/>
      <c r="M805" s="124"/>
      <c r="N805" s="67"/>
      <c r="O805" s="68" t="str">
        <f t="shared" si="111"/>
        <v/>
      </c>
      <c r="P805" s="69" t="str">
        <f t="shared" si="116"/>
        <v/>
      </c>
      <c r="Q805" s="69" t="str">
        <f t="shared" si="117"/>
        <v/>
      </c>
      <c r="R805" s="70" t="str">
        <f t="shared" si="118"/>
        <v/>
      </c>
      <c r="S805" s="71" t="b">
        <f t="shared" si="112"/>
        <v>0</v>
      </c>
      <c r="T805" s="72" t="b">
        <f t="shared" si="113"/>
        <v>0</v>
      </c>
      <c r="U805" s="72"/>
      <c r="V805" s="72"/>
      <c r="W805" s="72" t="b">
        <f t="shared" si="110"/>
        <v>0</v>
      </c>
      <c r="Y805" s="91"/>
      <c r="Z805" s="91"/>
      <c r="AA805" s="91"/>
      <c r="AB805" s="91"/>
      <c r="AC805" s="91"/>
      <c r="AD805" s="91"/>
      <c r="AE805" s="91"/>
      <c r="AF805" s="91"/>
      <c r="AG805" s="91"/>
      <c r="AH805" s="91"/>
      <c r="AI805" s="91"/>
    </row>
    <row r="806" spans="3:35" s="73" customFormat="1" ht="13.2" x14ac:dyDescent="0.25">
      <c r="C806" s="125"/>
      <c r="D806" s="126"/>
      <c r="E806" s="127"/>
      <c r="F806" s="128"/>
      <c r="G806" s="128"/>
      <c r="H806" s="128"/>
      <c r="I806" s="62" t="s">
        <v>390</v>
      </c>
      <c r="J806" s="63" t="str">
        <f t="shared" si="114"/>
        <v/>
      </c>
      <c r="K806" s="64" t="str">
        <f t="shared" si="115"/>
        <v/>
      </c>
      <c r="L806" s="65"/>
      <c r="M806" s="124"/>
      <c r="N806" s="67"/>
      <c r="O806" s="68" t="str">
        <f t="shared" si="111"/>
        <v/>
      </c>
      <c r="P806" s="69" t="str">
        <f t="shared" si="116"/>
        <v/>
      </c>
      <c r="Q806" s="69" t="str">
        <f t="shared" si="117"/>
        <v/>
      </c>
      <c r="R806" s="70" t="str">
        <f t="shared" si="118"/>
        <v/>
      </c>
      <c r="S806" s="71" t="b">
        <f t="shared" si="112"/>
        <v>0</v>
      </c>
      <c r="T806" s="72" t="b">
        <f t="shared" si="113"/>
        <v>0</v>
      </c>
      <c r="U806" s="72"/>
      <c r="V806" s="72"/>
      <c r="W806" s="72" t="b">
        <f t="shared" si="110"/>
        <v>0</v>
      </c>
      <c r="Y806" s="91"/>
      <c r="Z806" s="91"/>
      <c r="AA806" s="91"/>
      <c r="AB806" s="91"/>
      <c r="AC806" s="91"/>
      <c r="AD806" s="91"/>
      <c r="AE806" s="91"/>
      <c r="AF806" s="91"/>
      <c r="AG806" s="91"/>
      <c r="AH806" s="91"/>
      <c r="AI806" s="91"/>
    </row>
    <row r="807" spans="3:35" s="73" customFormat="1" ht="13.2" x14ac:dyDescent="0.25">
      <c r="C807" s="125"/>
      <c r="D807" s="126"/>
      <c r="E807" s="127"/>
      <c r="F807" s="128"/>
      <c r="G807" s="128"/>
      <c r="H807" s="128"/>
      <c r="I807" s="62" t="s">
        <v>391</v>
      </c>
      <c r="J807" s="63" t="str">
        <f t="shared" si="114"/>
        <v/>
      </c>
      <c r="K807" s="64" t="str">
        <f t="shared" si="115"/>
        <v/>
      </c>
      <c r="L807" s="65"/>
      <c r="M807" s="124"/>
      <c r="N807" s="67"/>
      <c r="O807" s="68" t="str">
        <f t="shared" si="111"/>
        <v/>
      </c>
      <c r="P807" s="69" t="str">
        <f t="shared" si="116"/>
        <v/>
      </c>
      <c r="Q807" s="69" t="str">
        <f t="shared" si="117"/>
        <v/>
      </c>
      <c r="R807" s="70" t="str">
        <f t="shared" si="118"/>
        <v/>
      </c>
      <c r="S807" s="71" t="b">
        <f t="shared" si="112"/>
        <v>0</v>
      </c>
      <c r="T807" s="72" t="b">
        <f t="shared" si="113"/>
        <v>0</v>
      </c>
      <c r="U807" s="72"/>
      <c r="V807" s="72"/>
      <c r="W807" s="72" t="b">
        <f t="shared" si="110"/>
        <v>0</v>
      </c>
      <c r="Y807" s="91"/>
      <c r="Z807" s="91"/>
      <c r="AA807" s="91"/>
      <c r="AB807" s="91"/>
      <c r="AC807" s="91"/>
      <c r="AD807" s="91"/>
      <c r="AE807" s="91"/>
      <c r="AF807" s="91"/>
      <c r="AG807" s="91"/>
      <c r="AH807" s="91"/>
      <c r="AI807" s="91"/>
    </row>
    <row r="808" spans="3:35" s="73" customFormat="1" ht="13.2" x14ac:dyDescent="0.25">
      <c r="C808" s="125"/>
      <c r="D808" s="126"/>
      <c r="E808" s="127"/>
      <c r="F808" s="128"/>
      <c r="G808" s="128"/>
      <c r="H808" s="128"/>
      <c r="I808" s="62" t="s">
        <v>392</v>
      </c>
      <c r="J808" s="63" t="str">
        <f t="shared" si="114"/>
        <v/>
      </c>
      <c r="K808" s="64" t="str">
        <f t="shared" si="115"/>
        <v/>
      </c>
      <c r="L808" s="65"/>
      <c r="M808" s="124"/>
      <c r="N808" s="67"/>
      <c r="O808" s="68" t="str">
        <f t="shared" si="111"/>
        <v/>
      </c>
      <c r="P808" s="69" t="str">
        <f t="shared" si="116"/>
        <v/>
      </c>
      <c r="Q808" s="69" t="str">
        <f t="shared" si="117"/>
        <v/>
      </c>
      <c r="R808" s="70" t="str">
        <f t="shared" si="118"/>
        <v/>
      </c>
      <c r="S808" s="71" t="b">
        <f t="shared" si="112"/>
        <v>0</v>
      </c>
      <c r="T808" s="72" t="b">
        <f t="shared" si="113"/>
        <v>0</v>
      </c>
      <c r="U808" s="72"/>
      <c r="V808" s="72"/>
      <c r="W808" s="72" t="b">
        <f t="shared" si="110"/>
        <v>0</v>
      </c>
      <c r="Y808" s="91"/>
      <c r="Z808" s="91"/>
      <c r="AA808" s="91"/>
      <c r="AB808" s="91"/>
      <c r="AC808" s="91"/>
      <c r="AD808" s="91"/>
      <c r="AE808" s="91"/>
      <c r="AF808" s="91"/>
      <c r="AG808" s="91"/>
      <c r="AH808" s="91"/>
      <c r="AI808" s="91"/>
    </row>
    <row r="809" spans="3:35" s="73" customFormat="1" ht="13.2" x14ac:dyDescent="0.25">
      <c r="C809" s="125"/>
      <c r="D809" s="126"/>
      <c r="E809" s="127"/>
      <c r="F809" s="128"/>
      <c r="G809" s="128"/>
      <c r="H809" s="128"/>
      <c r="I809" s="62" t="s">
        <v>393</v>
      </c>
      <c r="J809" s="63" t="str">
        <f t="shared" si="114"/>
        <v/>
      </c>
      <c r="K809" s="64" t="str">
        <f t="shared" si="115"/>
        <v/>
      </c>
      <c r="L809" s="65"/>
      <c r="M809" s="124"/>
      <c r="N809" s="67"/>
      <c r="O809" s="68" t="str">
        <f t="shared" si="111"/>
        <v/>
      </c>
      <c r="P809" s="69" t="str">
        <f t="shared" si="116"/>
        <v/>
      </c>
      <c r="Q809" s="69" t="str">
        <f t="shared" si="117"/>
        <v/>
      </c>
      <c r="R809" s="70" t="str">
        <f t="shared" si="118"/>
        <v/>
      </c>
      <c r="S809" s="71" t="b">
        <f t="shared" si="112"/>
        <v>0</v>
      </c>
      <c r="T809" s="72" t="b">
        <f t="shared" si="113"/>
        <v>0</v>
      </c>
      <c r="U809" s="72"/>
      <c r="V809" s="72"/>
      <c r="W809" s="72" t="b">
        <f t="shared" si="110"/>
        <v>0</v>
      </c>
      <c r="Y809" s="91"/>
      <c r="Z809" s="91"/>
      <c r="AA809" s="91"/>
      <c r="AB809" s="91"/>
      <c r="AC809" s="91"/>
      <c r="AD809" s="91"/>
      <c r="AE809" s="91"/>
      <c r="AF809" s="91"/>
      <c r="AG809" s="91"/>
      <c r="AH809" s="91"/>
      <c r="AI809" s="91"/>
    </row>
    <row r="810" spans="3:35" s="73" customFormat="1" ht="13.2" x14ac:dyDescent="0.25">
      <c r="C810" s="125"/>
      <c r="D810" s="126"/>
      <c r="E810" s="127"/>
      <c r="F810" s="128"/>
      <c r="G810" s="128"/>
      <c r="H810" s="128"/>
      <c r="I810" s="62" t="s">
        <v>394</v>
      </c>
      <c r="J810" s="63" t="str">
        <f t="shared" si="114"/>
        <v/>
      </c>
      <c r="K810" s="64" t="str">
        <f t="shared" si="115"/>
        <v/>
      </c>
      <c r="L810" s="65"/>
      <c r="M810" s="124"/>
      <c r="N810" s="67"/>
      <c r="O810" s="68" t="str">
        <f t="shared" si="111"/>
        <v/>
      </c>
      <c r="P810" s="69" t="str">
        <f t="shared" si="116"/>
        <v/>
      </c>
      <c r="Q810" s="69" t="str">
        <f t="shared" si="117"/>
        <v/>
      </c>
      <c r="R810" s="70" t="str">
        <f t="shared" si="118"/>
        <v/>
      </c>
      <c r="S810" s="71" t="b">
        <f t="shared" si="112"/>
        <v>0</v>
      </c>
      <c r="T810" s="72" t="b">
        <f t="shared" si="113"/>
        <v>0</v>
      </c>
      <c r="U810" s="72"/>
      <c r="V810" s="72"/>
      <c r="W810" s="72" t="b">
        <f t="shared" si="110"/>
        <v>0</v>
      </c>
      <c r="Y810" s="91"/>
      <c r="Z810" s="91"/>
      <c r="AA810" s="91"/>
      <c r="AB810" s="91"/>
      <c r="AC810" s="91"/>
      <c r="AD810" s="91"/>
      <c r="AE810" s="91"/>
      <c r="AF810" s="91"/>
      <c r="AG810" s="91"/>
      <c r="AH810" s="91"/>
      <c r="AI810" s="91"/>
    </row>
    <row r="811" spans="3:35" s="73" customFormat="1" ht="13.2" x14ac:dyDescent="0.25">
      <c r="C811" s="125"/>
      <c r="D811" s="126"/>
      <c r="E811" s="127"/>
      <c r="F811" s="128"/>
      <c r="G811" s="128"/>
      <c r="H811" s="128"/>
      <c r="I811" s="62" t="s">
        <v>395</v>
      </c>
      <c r="J811" s="63" t="str">
        <f t="shared" si="114"/>
        <v/>
      </c>
      <c r="K811" s="64" t="str">
        <f t="shared" si="115"/>
        <v/>
      </c>
      <c r="L811" s="65"/>
      <c r="M811" s="124"/>
      <c r="N811" s="67"/>
      <c r="O811" s="68" t="str">
        <f t="shared" si="111"/>
        <v/>
      </c>
      <c r="P811" s="69" t="str">
        <f t="shared" si="116"/>
        <v/>
      </c>
      <c r="Q811" s="69" t="str">
        <f t="shared" si="117"/>
        <v/>
      </c>
      <c r="R811" s="70" t="str">
        <f t="shared" si="118"/>
        <v/>
      </c>
      <c r="S811" s="71" t="b">
        <f t="shared" si="112"/>
        <v>0</v>
      </c>
      <c r="T811" s="72" t="b">
        <f t="shared" si="113"/>
        <v>0</v>
      </c>
      <c r="U811" s="72"/>
      <c r="V811" s="72"/>
      <c r="W811" s="72" t="b">
        <f t="shared" si="110"/>
        <v>0</v>
      </c>
      <c r="Y811" s="91"/>
      <c r="Z811" s="91"/>
      <c r="AA811" s="91"/>
      <c r="AB811" s="91"/>
      <c r="AC811" s="91"/>
      <c r="AD811" s="91"/>
      <c r="AE811" s="91"/>
      <c r="AF811" s="91"/>
      <c r="AG811" s="91"/>
      <c r="AH811" s="91"/>
      <c r="AI811" s="91"/>
    </row>
    <row r="812" spans="3:35" s="73" customFormat="1" ht="13.2" x14ac:dyDescent="0.25">
      <c r="C812" s="125"/>
      <c r="D812" s="126"/>
      <c r="E812" s="127"/>
      <c r="F812" s="128"/>
      <c r="G812" s="128"/>
      <c r="H812" s="128"/>
      <c r="I812" s="62" t="s">
        <v>396</v>
      </c>
      <c r="J812" s="63" t="str">
        <f t="shared" si="114"/>
        <v/>
      </c>
      <c r="K812" s="64" t="str">
        <f t="shared" si="115"/>
        <v/>
      </c>
      <c r="L812" s="65"/>
      <c r="M812" s="124"/>
      <c r="N812" s="67"/>
      <c r="O812" s="68" t="str">
        <f t="shared" si="111"/>
        <v/>
      </c>
      <c r="P812" s="69" t="str">
        <f t="shared" si="116"/>
        <v/>
      </c>
      <c r="Q812" s="69" t="str">
        <f t="shared" si="117"/>
        <v/>
      </c>
      <c r="R812" s="70" t="str">
        <f t="shared" si="118"/>
        <v/>
      </c>
      <c r="S812" s="71" t="b">
        <f t="shared" si="112"/>
        <v>0</v>
      </c>
      <c r="T812" s="72" t="b">
        <f t="shared" si="113"/>
        <v>0</v>
      </c>
      <c r="U812" s="72"/>
      <c r="V812" s="72"/>
      <c r="W812" s="72" t="b">
        <f t="shared" si="110"/>
        <v>0</v>
      </c>
      <c r="Y812" s="91"/>
      <c r="Z812" s="91"/>
      <c r="AA812" s="91"/>
      <c r="AB812" s="91"/>
      <c r="AC812" s="91"/>
      <c r="AD812" s="91"/>
      <c r="AE812" s="91"/>
      <c r="AF812" s="91"/>
      <c r="AG812" s="91"/>
      <c r="AH812" s="91"/>
      <c r="AI812" s="91"/>
    </row>
    <row r="813" spans="3:35" s="73" customFormat="1" ht="13.2" x14ac:dyDescent="0.25">
      <c r="C813" s="125"/>
      <c r="D813" s="126"/>
      <c r="E813" s="127"/>
      <c r="F813" s="128"/>
      <c r="G813" s="128"/>
      <c r="H813" s="128"/>
      <c r="I813" s="62" t="s">
        <v>397</v>
      </c>
      <c r="J813" s="63" t="str">
        <f t="shared" si="114"/>
        <v/>
      </c>
      <c r="K813" s="64" t="str">
        <f t="shared" si="115"/>
        <v/>
      </c>
      <c r="L813" s="65"/>
      <c r="M813" s="124"/>
      <c r="N813" s="67"/>
      <c r="O813" s="68" t="str">
        <f t="shared" si="111"/>
        <v/>
      </c>
      <c r="P813" s="69" t="str">
        <f t="shared" si="116"/>
        <v/>
      </c>
      <c r="Q813" s="69" t="str">
        <f t="shared" si="117"/>
        <v/>
      </c>
      <c r="R813" s="70" t="str">
        <f t="shared" si="118"/>
        <v/>
      </c>
      <c r="S813" s="71" t="b">
        <f t="shared" si="112"/>
        <v>0</v>
      </c>
      <c r="T813" s="72" t="b">
        <f t="shared" si="113"/>
        <v>0</v>
      </c>
      <c r="U813" s="72"/>
      <c r="V813" s="72"/>
      <c r="W813" s="72" t="b">
        <f t="shared" si="110"/>
        <v>0</v>
      </c>
      <c r="Y813" s="91"/>
      <c r="Z813" s="91"/>
      <c r="AA813" s="91"/>
      <c r="AB813" s="91"/>
      <c r="AC813" s="91"/>
      <c r="AD813" s="91"/>
      <c r="AE813" s="91"/>
      <c r="AF813" s="91"/>
      <c r="AG813" s="91"/>
      <c r="AH813" s="91"/>
      <c r="AI813" s="91"/>
    </row>
    <row r="814" spans="3:35" s="73" customFormat="1" ht="13.2" x14ac:dyDescent="0.25">
      <c r="C814" s="125"/>
      <c r="D814" s="126"/>
      <c r="E814" s="127"/>
      <c r="F814" s="128"/>
      <c r="G814" s="128"/>
      <c r="H814" s="128"/>
      <c r="I814" s="62" t="s">
        <v>398</v>
      </c>
      <c r="J814" s="63" t="str">
        <f t="shared" si="114"/>
        <v/>
      </c>
      <c r="K814" s="64" t="str">
        <f t="shared" si="115"/>
        <v/>
      </c>
      <c r="L814" s="65"/>
      <c r="M814" s="124"/>
      <c r="N814" s="67"/>
      <c r="O814" s="68" t="str">
        <f t="shared" si="111"/>
        <v/>
      </c>
      <c r="P814" s="69" t="str">
        <f t="shared" si="116"/>
        <v/>
      </c>
      <c r="Q814" s="69" t="str">
        <f t="shared" si="117"/>
        <v/>
      </c>
      <c r="R814" s="70" t="str">
        <f t="shared" si="118"/>
        <v/>
      </c>
      <c r="S814" s="71" t="b">
        <f t="shared" si="112"/>
        <v>0</v>
      </c>
      <c r="T814" s="72" t="b">
        <f t="shared" si="113"/>
        <v>0</v>
      </c>
      <c r="U814" s="72"/>
      <c r="V814" s="72"/>
      <c r="W814" s="72" t="b">
        <f t="shared" si="110"/>
        <v>0</v>
      </c>
      <c r="Y814" s="91"/>
      <c r="Z814" s="91"/>
      <c r="AA814" s="91"/>
      <c r="AB814" s="91"/>
      <c r="AC814" s="91"/>
      <c r="AD814" s="91"/>
      <c r="AE814" s="91"/>
      <c r="AF814" s="91"/>
      <c r="AG814" s="91"/>
      <c r="AH814" s="91"/>
      <c r="AI814" s="91"/>
    </row>
    <row r="815" spans="3:35" s="73" customFormat="1" ht="13.2" x14ac:dyDescent="0.25">
      <c r="C815" s="125"/>
      <c r="D815" s="126"/>
      <c r="E815" s="127"/>
      <c r="F815" s="128"/>
      <c r="G815" s="128"/>
      <c r="H815" s="128"/>
      <c r="I815" s="62" t="s">
        <v>399</v>
      </c>
      <c r="J815" s="63" t="str">
        <f t="shared" si="114"/>
        <v/>
      </c>
      <c r="K815" s="64" t="str">
        <f t="shared" si="115"/>
        <v/>
      </c>
      <c r="L815" s="65"/>
      <c r="M815" s="124"/>
      <c r="N815" s="67"/>
      <c r="O815" s="68" t="str">
        <f t="shared" si="111"/>
        <v/>
      </c>
      <c r="P815" s="69" t="str">
        <f t="shared" si="116"/>
        <v/>
      </c>
      <c r="Q815" s="69" t="str">
        <f t="shared" si="117"/>
        <v/>
      </c>
      <c r="R815" s="70" t="str">
        <f t="shared" si="118"/>
        <v/>
      </c>
      <c r="S815" s="71" t="b">
        <f t="shared" si="112"/>
        <v>0</v>
      </c>
      <c r="T815" s="72" t="b">
        <f t="shared" si="113"/>
        <v>0</v>
      </c>
      <c r="U815" s="72"/>
      <c r="V815" s="72"/>
      <c r="W815" s="72" t="b">
        <f t="shared" si="110"/>
        <v>0</v>
      </c>
      <c r="Y815" s="91"/>
      <c r="Z815" s="91"/>
      <c r="AA815" s="91"/>
      <c r="AB815" s="91"/>
      <c r="AC815" s="91"/>
      <c r="AD815" s="91"/>
      <c r="AE815" s="91"/>
      <c r="AF815" s="91"/>
      <c r="AG815" s="91"/>
      <c r="AH815" s="91"/>
      <c r="AI815" s="91"/>
    </row>
    <row r="816" spans="3:35" s="73" customFormat="1" ht="13.2" x14ac:dyDescent="0.25">
      <c r="C816" s="125"/>
      <c r="D816" s="126"/>
      <c r="E816" s="127"/>
      <c r="F816" s="128"/>
      <c r="G816" s="128"/>
      <c r="H816" s="128"/>
      <c r="I816" s="62" t="s">
        <v>400</v>
      </c>
      <c r="J816" s="63" t="str">
        <f t="shared" si="114"/>
        <v/>
      </c>
      <c r="K816" s="64" t="str">
        <f t="shared" si="115"/>
        <v/>
      </c>
      <c r="L816" s="65"/>
      <c r="M816" s="124"/>
      <c r="N816" s="67"/>
      <c r="O816" s="68" t="str">
        <f t="shared" si="111"/>
        <v/>
      </c>
      <c r="P816" s="69" t="str">
        <f t="shared" si="116"/>
        <v/>
      </c>
      <c r="Q816" s="69" t="str">
        <f t="shared" si="117"/>
        <v/>
      </c>
      <c r="R816" s="70" t="str">
        <f t="shared" si="118"/>
        <v/>
      </c>
      <c r="S816" s="71" t="b">
        <f t="shared" si="112"/>
        <v>0</v>
      </c>
      <c r="T816" s="72" t="b">
        <f t="shared" si="113"/>
        <v>0</v>
      </c>
      <c r="U816" s="72"/>
      <c r="V816" s="72"/>
      <c r="W816" s="72" t="b">
        <f t="shared" si="110"/>
        <v>0</v>
      </c>
      <c r="Y816" s="91"/>
      <c r="Z816" s="91"/>
      <c r="AA816" s="91"/>
      <c r="AB816" s="91"/>
      <c r="AC816" s="91"/>
      <c r="AD816" s="91"/>
      <c r="AE816" s="91"/>
      <c r="AF816" s="91"/>
      <c r="AG816" s="91"/>
      <c r="AH816" s="91"/>
      <c r="AI816" s="91"/>
    </row>
    <row r="817" spans="3:35" s="73" customFormat="1" ht="13.2" x14ac:dyDescent="0.25">
      <c r="C817" s="125"/>
      <c r="D817" s="126"/>
      <c r="E817" s="127"/>
      <c r="F817" s="128"/>
      <c r="G817" s="128"/>
      <c r="H817" s="128"/>
      <c r="I817" s="62" t="s">
        <v>401</v>
      </c>
      <c r="J817" s="63" t="str">
        <f t="shared" si="114"/>
        <v/>
      </c>
      <c r="K817" s="64" t="str">
        <f t="shared" si="115"/>
        <v/>
      </c>
      <c r="L817" s="65"/>
      <c r="M817" s="124"/>
      <c r="N817" s="67"/>
      <c r="O817" s="68" t="str">
        <f t="shared" si="111"/>
        <v/>
      </c>
      <c r="P817" s="69" t="str">
        <f t="shared" si="116"/>
        <v/>
      </c>
      <c r="Q817" s="69" t="str">
        <f t="shared" si="117"/>
        <v/>
      </c>
      <c r="R817" s="70" t="str">
        <f t="shared" si="118"/>
        <v/>
      </c>
      <c r="S817" s="71" t="b">
        <f t="shared" si="112"/>
        <v>0</v>
      </c>
      <c r="T817" s="72" t="b">
        <f t="shared" si="113"/>
        <v>0</v>
      </c>
      <c r="U817" s="72"/>
      <c r="V817" s="72"/>
      <c r="W817" s="72" t="b">
        <f t="shared" si="110"/>
        <v>0</v>
      </c>
      <c r="Y817" s="91"/>
      <c r="Z817" s="91"/>
      <c r="AA817" s="91"/>
      <c r="AB817" s="91"/>
      <c r="AC817" s="91"/>
      <c r="AD817" s="91"/>
      <c r="AE817" s="91"/>
      <c r="AF817" s="91"/>
      <c r="AG817" s="91"/>
      <c r="AH817" s="91"/>
      <c r="AI817" s="91"/>
    </row>
    <row r="818" spans="3:35" s="73" customFormat="1" ht="13.2" x14ac:dyDescent="0.25">
      <c r="C818" s="125"/>
      <c r="D818" s="126"/>
      <c r="E818" s="127"/>
      <c r="F818" s="128"/>
      <c r="G818" s="128"/>
      <c r="H818" s="128"/>
      <c r="I818" s="62" t="s">
        <v>402</v>
      </c>
      <c r="J818" s="63" t="str">
        <f t="shared" si="114"/>
        <v/>
      </c>
      <c r="K818" s="64" t="str">
        <f t="shared" si="115"/>
        <v/>
      </c>
      <c r="L818" s="65"/>
      <c r="M818" s="124"/>
      <c r="N818" s="67"/>
      <c r="O818" s="68" t="str">
        <f t="shared" si="111"/>
        <v/>
      </c>
      <c r="P818" s="69" t="str">
        <f t="shared" si="116"/>
        <v/>
      </c>
      <c r="Q818" s="69" t="str">
        <f t="shared" si="117"/>
        <v/>
      </c>
      <c r="R818" s="70" t="str">
        <f t="shared" si="118"/>
        <v/>
      </c>
      <c r="S818" s="71" t="b">
        <f t="shared" si="112"/>
        <v>0</v>
      </c>
      <c r="T818" s="72" t="b">
        <f t="shared" si="113"/>
        <v>0</v>
      </c>
      <c r="U818" s="72"/>
      <c r="V818" s="72"/>
      <c r="W818" s="72" t="b">
        <f t="shared" si="110"/>
        <v>0</v>
      </c>
      <c r="Y818" s="91"/>
      <c r="Z818" s="91"/>
      <c r="AA818" s="91"/>
      <c r="AB818" s="91"/>
      <c r="AC818" s="91"/>
      <c r="AD818" s="91"/>
      <c r="AE818" s="91"/>
      <c r="AF818" s="91"/>
      <c r="AG818" s="91"/>
      <c r="AH818" s="91"/>
      <c r="AI818" s="91"/>
    </row>
    <row r="819" spans="3:35" s="73" customFormat="1" ht="13.2" x14ac:dyDescent="0.25">
      <c r="C819" s="125"/>
      <c r="D819" s="126"/>
      <c r="E819" s="127"/>
      <c r="F819" s="128"/>
      <c r="G819" s="128"/>
      <c r="H819" s="128"/>
      <c r="I819" s="62" t="s">
        <v>403</v>
      </c>
      <c r="J819" s="63" t="str">
        <f t="shared" si="114"/>
        <v/>
      </c>
      <c r="K819" s="64" t="str">
        <f t="shared" si="115"/>
        <v/>
      </c>
      <c r="L819" s="65"/>
      <c r="M819" s="124"/>
      <c r="N819" s="67"/>
      <c r="O819" s="68" t="str">
        <f t="shared" si="111"/>
        <v/>
      </c>
      <c r="P819" s="69" t="str">
        <f t="shared" si="116"/>
        <v/>
      </c>
      <c r="Q819" s="69" t="str">
        <f t="shared" si="117"/>
        <v/>
      </c>
      <c r="R819" s="70" t="str">
        <f t="shared" si="118"/>
        <v/>
      </c>
      <c r="S819" s="71" t="b">
        <f t="shared" si="112"/>
        <v>0</v>
      </c>
      <c r="T819" s="72" t="b">
        <f t="shared" si="113"/>
        <v>0</v>
      </c>
      <c r="U819" s="72"/>
      <c r="V819" s="72"/>
      <c r="W819" s="72" t="b">
        <f t="shared" si="110"/>
        <v>0</v>
      </c>
      <c r="Y819" s="91"/>
      <c r="Z819" s="91"/>
      <c r="AA819" s="91"/>
      <c r="AB819" s="91"/>
      <c r="AC819" s="91"/>
      <c r="AD819" s="91"/>
      <c r="AE819" s="91"/>
      <c r="AF819" s="91"/>
      <c r="AG819" s="91"/>
      <c r="AH819" s="91"/>
      <c r="AI819" s="91"/>
    </row>
    <row r="820" spans="3:35" s="73" customFormat="1" ht="13.2" x14ac:dyDescent="0.25">
      <c r="C820" s="125"/>
      <c r="D820" s="126"/>
      <c r="E820" s="127"/>
      <c r="F820" s="128"/>
      <c r="G820" s="128"/>
      <c r="H820" s="128"/>
      <c r="I820" s="62" t="s">
        <v>404</v>
      </c>
      <c r="J820" s="63" t="str">
        <f t="shared" si="114"/>
        <v/>
      </c>
      <c r="K820" s="64" t="str">
        <f t="shared" si="115"/>
        <v/>
      </c>
      <c r="L820" s="65"/>
      <c r="M820" s="124"/>
      <c r="N820" s="67"/>
      <c r="O820" s="68" t="str">
        <f t="shared" si="111"/>
        <v/>
      </c>
      <c r="P820" s="69" t="str">
        <f t="shared" si="116"/>
        <v/>
      </c>
      <c r="Q820" s="69" t="str">
        <f t="shared" si="117"/>
        <v/>
      </c>
      <c r="R820" s="70" t="str">
        <f t="shared" si="118"/>
        <v/>
      </c>
      <c r="S820" s="71" t="b">
        <f t="shared" si="112"/>
        <v>0</v>
      </c>
      <c r="T820" s="72" t="b">
        <f t="shared" si="113"/>
        <v>0</v>
      </c>
      <c r="U820" s="72"/>
      <c r="V820" s="72"/>
      <c r="W820" s="72" t="b">
        <f t="shared" si="110"/>
        <v>0</v>
      </c>
      <c r="Y820" s="91"/>
      <c r="Z820" s="91"/>
      <c r="AA820" s="91"/>
      <c r="AB820" s="91"/>
      <c r="AC820" s="91"/>
      <c r="AD820" s="91"/>
      <c r="AE820" s="91"/>
      <c r="AF820" s="91"/>
      <c r="AG820" s="91"/>
      <c r="AH820" s="91"/>
      <c r="AI820" s="91"/>
    </row>
    <row r="821" spans="3:35" s="73" customFormat="1" ht="13.2" x14ac:dyDescent="0.25">
      <c r="C821" s="125"/>
      <c r="D821" s="126"/>
      <c r="E821" s="127"/>
      <c r="F821" s="128"/>
      <c r="G821" s="128"/>
      <c r="H821" s="128"/>
      <c r="I821" s="62" t="s">
        <v>405</v>
      </c>
      <c r="J821" s="63" t="str">
        <f t="shared" si="114"/>
        <v/>
      </c>
      <c r="K821" s="64" t="str">
        <f t="shared" si="115"/>
        <v/>
      </c>
      <c r="L821" s="65"/>
      <c r="M821" s="124"/>
      <c r="N821" s="67"/>
      <c r="O821" s="68" t="str">
        <f t="shared" si="111"/>
        <v/>
      </c>
      <c r="P821" s="69" t="str">
        <f t="shared" si="116"/>
        <v/>
      </c>
      <c r="Q821" s="69" t="str">
        <f t="shared" si="117"/>
        <v/>
      </c>
      <c r="R821" s="70" t="str">
        <f t="shared" si="118"/>
        <v/>
      </c>
      <c r="S821" s="71" t="b">
        <f t="shared" si="112"/>
        <v>0</v>
      </c>
      <c r="T821" s="72" t="b">
        <f t="shared" si="113"/>
        <v>0</v>
      </c>
      <c r="U821" s="72"/>
      <c r="V821" s="72"/>
      <c r="W821" s="72" t="b">
        <f t="shared" si="110"/>
        <v>0</v>
      </c>
      <c r="Y821" s="91"/>
      <c r="Z821" s="91"/>
      <c r="AA821" s="91"/>
      <c r="AB821" s="91"/>
      <c r="AC821" s="91"/>
      <c r="AD821" s="91"/>
      <c r="AE821" s="91"/>
      <c r="AF821" s="91"/>
      <c r="AG821" s="91"/>
      <c r="AH821" s="91"/>
      <c r="AI821" s="91"/>
    </row>
    <row r="822" spans="3:35" s="73" customFormat="1" ht="13.2" x14ac:dyDescent="0.25">
      <c r="C822" s="125"/>
      <c r="D822" s="126"/>
      <c r="E822" s="127"/>
      <c r="F822" s="128"/>
      <c r="G822" s="128"/>
      <c r="H822" s="128"/>
      <c r="I822" s="62" t="s">
        <v>406</v>
      </c>
      <c r="J822" s="63" t="str">
        <f t="shared" si="114"/>
        <v/>
      </c>
      <c r="K822" s="64" t="str">
        <f t="shared" si="115"/>
        <v/>
      </c>
      <c r="L822" s="65"/>
      <c r="M822" s="124"/>
      <c r="N822" s="67"/>
      <c r="O822" s="68" t="str">
        <f t="shared" si="111"/>
        <v/>
      </c>
      <c r="P822" s="69" t="str">
        <f t="shared" si="116"/>
        <v/>
      </c>
      <c r="Q822" s="69" t="str">
        <f t="shared" si="117"/>
        <v/>
      </c>
      <c r="R822" s="70" t="str">
        <f t="shared" si="118"/>
        <v/>
      </c>
      <c r="S822" s="71" t="b">
        <f t="shared" si="112"/>
        <v>0</v>
      </c>
      <c r="T822" s="72" t="b">
        <f t="shared" si="113"/>
        <v>0</v>
      </c>
      <c r="U822" s="72"/>
      <c r="V822" s="72"/>
      <c r="W822" s="72" t="b">
        <f t="shared" si="110"/>
        <v>0</v>
      </c>
      <c r="Y822" s="91"/>
      <c r="Z822" s="91"/>
      <c r="AA822" s="91"/>
      <c r="AB822" s="91"/>
      <c r="AC822" s="91"/>
      <c r="AD822" s="91"/>
      <c r="AE822" s="91"/>
      <c r="AF822" s="91"/>
      <c r="AG822" s="91"/>
      <c r="AH822" s="91"/>
      <c r="AI822" s="91"/>
    </row>
    <row r="823" spans="3:35" s="73" customFormat="1" ht="13.2" x14ac:dyDescent="0.25">
      <c r="C823" s="125"/>
      <c r="D823" s="126"/>
      <c r="E823" s="127"/>
      <c r="F823" s="128"/>
      <c r="G823" s="128"/>
      <c r="H823" s="128"/>
      <c r="I823" s="62" t="s">
        <v>407</v>
      </c>
      <c r="J823" s="63" t="str">
        <f t="shared" si="114"/>
        <v/>
      </c>
      <c r="K823" s="64" t="str">
        <f t="shared" si="115"/>
        <v/>
      </c>
      <c r="L823" s="65"/>
      <c r="M823" s="124"/>
      <c r="N823" s="67"/>
      <c r="O823" s="68" t="str">
        <f t="shared" si="111"/>
        <v/>
      </c>
      <c r="P823" s="69" t="str">
        <f t="shared" si="116"/>
        <v/>
      </c>
      <c r="Q823" s="69" t="str">
        <f t="shared" si="117"/>
        <v/>
      </c>
      <c r="R823" s="70" t="str">
        <f t="shared" si="118"/>
        <v/>
      </c>
      <c r="S823" s="71" t="b">
        <f t="shared" si="112"/>
        <v>0</v>
      </c>
      <c r="T823" s="72" t="b">
        <f t="shared" si="113"/>
        <v>0</v>
      </c>
      <c r="U823" s="72"/>
      <c r="V823" s="72"/>
      <c r="W823" s="72" t="b">
        <f t="shared" ref="W823:W886" si="119">T823</f>
        <v>0</v>
      </c>
      <c r="Y823" s="91"/>
      <c r="Z823" s="91"/>
      <c r="AA823" s="91"/>
      <c r="AB823" s="91"/>
      <c r="AC823" s="91"/>
      <c r="AD823" s="91"/>
      <c r="AE823" s="91"/>
      <c r="AF823" s="91"/>
      <c r="AG823" s="91"/>
      <c r="AH823" s="91"/>
      <c r="AI823" s="91"/>
    </row>
    <row r="824" spans="3:35" s="73" customFormat="1" ht="13.2" x14ac:dyDescent="0.25">
      <c r="C824" s="125"/>
      <c r="D824" s="126"/>
      <c r="E824" s="127"/>
      <c r="F824" s="128"/>
      <c r="G824" s="128"/>
      <c r="H824" s="128"/>
      <c r="I824" s="62" t="s">
        <v>408</v>
      </c>
      <c r="J824" s="63" t="str">
        <f t="shared" si="114"/>
        <v/>
      </c>
      <c r="K824" s="64" t="str">
        <f t="shared" si="115"/>
        <v/>
      </c>
      <c r="L824" s="65"/>
      <c r="M824" s="124"/>
      <c r="N824" s="67"/>
      <c r="O824" s="68" t="str">
        <f t="shared" si="111"/>
        <v/>
      </c>
      <c r="P824" s="69" t="str">
        <f t="shared" si="116"/>
        <v/>
      </c>
      <c r="Q824" s="69" t="str">
        <f t="shared" si="117"/>
        <v/>
      </c>
      <c r="R824" s="70" t="str">
        <f t="shared" si="118"/>
        <v/>
      </c>
      <c r="S824" s="71" t="b">
        <f t="shared" si="112"/>
        <v>0</v>
      </c>
      <c r="T824" s="72" t="b">
        <f t="shared" si="113"/>
        <v>0</v>
      </c>
      <c r="U824" s="72"/>
      <c r="V824" s="72"/>
      <c r="W824" s="72" t="b">
        <f t="shared" si="119"/>
        <v>0</v>
      </c>
      <c r="Y824" s="91"/>
      <c r="Z824" s="91"/>
      <c r="AA824" s="91"/>
      <c r="AB824" s="91"/>
      <c r="AC824" s="91"/>
      <c r="AD824" s="91"/>
      <c r="AE824" s="91"/>
      <c r="AF824" s="91"/>
      <c r="AG824" s="91"/>
      <c r="AH824" s="91"/>
      <c r="AI824" s="91"/>
    </row>
    <row r="825" spans="3:35" s="73" customFormat="1" ht="13.2" x14ac:dyDescent="0.25">
      <c r="C825" s="125"/>
      <c r="D825" s="126"/>
      <c r="E825" s="127"/>
      <c r="F825" s="128"/>
      <c r="G825" s="128"/>
      <c r="H825" s="128"/>
      <c r="I825" s="62" t="s">
        <v>409</v>
      </c>
      <c r="J825" s="63" t="str">
        <f t="shared" si="114"/>
        <v/>
      </c>
      <c r="K825" s="64" t="str">
        <f t="shared" si="115"/>
        <v/>
      </c>
      <c r="L825" s="65"/>
      <c r="M825" s="124"/>
      <c r="N825" s="67"/>
      <c r="O825" s="68" t="str">
        <f t="shared" si="111"/>
        <v/>
      </c>
      <c r="P825" s="69" t="str">
        <f t="shared" si="116"/>
        <v/>
      </c>
      <c r="Q825" s="69" t="str">
        <f t="shared" si="117"/>
        <v/>
      </c>
      <c r="R825" s="70" t="str">
        <f t="shared" si="118"/>
        <v/>
      </c>
      <c r="S825" s="71" t="b">
        <f t="shared" si="112"/>
        <v>0</v>
      </c>
      <c r="T825" s="72" t="b">
        <f t="shared" si="113"/>
        <v>0</v>
      </c>
      <c r="U825" s="72"/>
      <c r="V825" s="72"/>
      <c r="W825" s="72" t="b">
        <f t="shared" si="119"/>
        <v>0</v>
      </c>
      <c r="Y825" s="91"/>
      <c r="Z825" s="91"/>
      <c r="AA825" s="91"/>
      <c r="AB825" s="91"/>
      <c r="AC825" s="91"/>
      <c r="AD825" s="91"/>
      <c r="AE825" s="91"/>
      <c r="AF825" s="91"/>
      <c r="AG825" s="91"/>
      <c r="AH825" s="91"/>
      <c r="AI825" s="91"/>
    </row>
    <row r="826" spans="3:35" s="73" customFormat="1" ht="13.2" x14ac:dyDescent="0.25">
      <c r="C826" s="125"/>
      <c r="D826" s="126"/>
      <c r="E826" s="127"/>
      <c r="F826" s="128"/>
      <c r="G826" s="128"/>
      <c r="H826" s="128"/>
      <c r="I826" s="62" t="s">
        <v>410</v>
      </c>
      <c r="J826" s="63" t="str">
        <f t="shared" si="114"/>
        <v/>
      </c>
      <c r="K826" s="64" t="str">
        <f t="shared" si="115"/>
        <v/>
      </c>
      <c r="L826" s="65"/>
      <c r="M826" s="124"/>
      <c r="N826" s="67"/>
      <c r="O826" s="68" t="str">
        <f t="shared" si="111"/>
        <v/>
      </c>
      <c r="P826" s="69" t="str">
        <f t="shared" si="116"/>
        <v/>
      </c>
      <c r="Q826" s="69" t="str">
        <f t="shared" si="117"/>
        <v/>
      </c>
      <c r="R826" s="70" t="str">
        <f t="shared" si="118"/>
        <v/>
      </c>
      <c r="S826" s="71" t="b">
        <f t="shared" si="112"/>
        <v>0</v>
      </c>
      <c r="T826" s="72" t="b">
        <f t="shared" si="113"/>
        <v>0</v>
      </c>
      <c r="U826" s="72"/>
      <c r="V826" s="72"/>
      <c r="W826" s="72" t="b">
        <f t="shared" si="119"/>
        <v>0</v>
      </c>
      <c r="Y826" s="91"/>
      <c r="Z826" s="91"/>
      <c r="AA826" s="91"/>
      <c r="AB826" s="91"/>
      <c r="AC826" s="91"/>
      <c r="AD826" s="91"/>
      <c r="AE826" s="91"/>
      <c r="AF826" s="91"/>
      <c r="AG826" s="91"/>
      <c r="AH826" s="91"/>
      <c r="AI826" s="91"/>
    </row>
    <row r="827" spans="3:35" s="73" customFormat="1" ht="13.2" x14ac:dyDescent="0.25">
      <c r="C827" s="125"/>
      <c r="D827" s="126"/>
      <c r="E827" s="127"/>
      <c r="F827" s="128"/>
      <c r="G827" s="128"/>
      <c r="H827" s="128"/>
      <c r="I827" s="62" t="s">
        <v>411</v>
      </c>
      <c r="J827" s="63" t="str">
        <f t="shared" si="114"/>
        <v/>
      </c>
      <c r="K827" s="64" t="str">
        <f t="shared" si="115"/>
        <v/>
      </c>
      <c r="L827" s="65"/>
      <c r="M827" s="124"/>
      <c r="N827" s="67"/>
      <c r="O827" s="68" t="str">
        <f t="shared" si="111"/>
        <v/>
      </c>
      <c r="P827" s="69" t="str">
        <f t="shared" si="116"/>
        <v/>
      </c>
      <c r="Q827" s="69" t="str">
        <f t="shared" si="117"/>
        <v/>
      </c>
      <c r="R827" s="70" t="str">
        <f t="shared" si="118"/>
        <v/>
      </c>
      <c r="S827" s="71" t="b">
        <f t="shared" si="112"/>
        <v>0</v>
      </c>
      <c r="T827" s="72" t="b">
        <f t="shared" si="113"/>
        <v>0</v>
      </c>
      <c r="U827" s="72"/>
      <c r="V827" s="72"/>
      <c r="W827" s="72" t="b">
        <f t="shared" si="119"/>
        <v>0</v>
      </c>
      <c r="Y827" s="91"/>
      <c r="Z827" s="91"/>
      <c r="AA827" s="91"/>
      <c r="AB827" s="91"/>
      <c r="AC827" s="91"/>
      <c r="AD827" s="91"/>
      <c r="AE827" s="91"/>
      <c r="AF827" s="91"/>
      <c r="AG827" s="91"/>
      <c r="AH827" s="91"/>
      <c r="AI827" s="91"/>
    </row>
    <row r="828" spans="3:35" s="73" customFormat="1" ht="13.2" x14ac:dyDescent="0.25">
      <c r="C828" s="125"/>
      <c r="D828" s="126"/>
      <c r="E828" s="127"/>
      <c r="F828" s="128"/>
      <c r="G828" s="128"/>
      <c r="H828" s="128"/>
      <c r="I828" s="62" t="s">
        <v>412</v>
      </c>
      <c r="J828" s="63" t="str">
        <f t="shared" si="114"/>
        <v/>
      </c>
      <c r="K828" s="64" t="str">
        <f t="shared" si="115"/>
        <v/>
      </c>
      <c r="L828" s="65"/>
      <c r="M828" s="124"/>
      <c r="N828" s="67"/>
      <c r="O828" s="68" t="str">
        <f t="shared" si="111"/>
        <v/>
      </c>
      <c r="P828" s="69" t="str">
        <f t="shared" si="116"/>
        <v/>
      </c>
      <c r="Q828" s="69" t="str">
        <f t="shared" si="117"/>
        <v/>
      </c>
      <c r="R828" s="70" t="str">
        <f t="shared" si="118"/>
        <v/>
      </c>
      <c r="S828" s="71" t="b">
        <f t="shared" si="112"/>
        <v>0</v>
      </c>
      <c r="T828" s="72" t="b">
        <f t="shared" si="113"/>
        <v>0</v>
      </c>
      <c r="U828" s="72"/>
      <c r="V828" s="72"/>
      <c r="W828" s="72" t="b">
        <f t="shared" si="119"/>
        <v>0</v>
      </c>
      <c r="Y828" s="91"/>
      <c r="Z828" s="91"/>
      <c r="AA828" s="91"/>
      <c r="AB828" s="91"/>
      <c r="AC828" s="91"/>
      <c r="AD828" s="91"/>
      <c r="AE828" s="91"/>
      <c r="AF828" s="91"/>
      <c r="AG828" s="91"/>
      <c r="AH828" s="91"/>
      <c r="AI828" s="91"/>
    </row>
    <row r="829" spans="3:35" s="73" customFormat="1" ht="13.2" x14ac:dyDescent="0.25">
      <c r="C829" s="125"/>
      <c r="D829" s="126"/>
      <c r="E829" s="127"/>
      <c r="F829" s="128"/>
      <c r="G829" s="128"/>
      <c r="H829" s="128"/>
      <c r="I829" s="62" t="s">
        <v>413</v>
      </c>
      <c r="J829" s="63" t="str">
        <f t="shared" si="114"/>
        <v/>
      </c>
      <c r="K829" s="64" t="str">
        <f t="shared" si="115"/>
        <v/>
      </c>
      <c r="L829" s="65"/>
      <c r="M829" s="124"/>
      <c r="N829" s="67"/>
      <c r="O829" s="68" t="str">
        <f t="shared" si="111"/>
        <v/>
      </c>
      <c r="P829" s="69" t="str">
        <f t="shared" si="116"/>
        <v/>
      </c>
      <c r="Q829" s="69" t="str">
        <f t="shared" si="117"/>
        <v/>
      </c>
      <c r="R829" s="70" t="str">
        <f t="shared" si="118"/>
        <v/>
      </c>
      <c r="S829" s="71" t="b">
        <f t="shared" si="112"/>
        <v>0</v>
      </c>
      <c r="T829" s="72" t="b">
        <f t="shared" si="113"/>
        <v>0</v>
      </c>
      <c r="U829" s="72"/>
      <c r="V829" s="72"/>
      <c r="W829" s="72" t="b">
        <f t="shared" si="119"/>
        <v>0</v>
      </c>
      <c r="Y829" s="91"/>
      <c r="Z829" s="91"/>
      <c r="AA829" s="91"/>
      <c r="AB829" s="91"/>
      <c r="AC829" s="91"/>
      <c r="AD829" s="91"/>
      <c r="AE829" s="91"/>
      <c r="AF829" s="91"/>
      <c r="AG829" s="91"/>
      <c r="AH829" s="91"/>
      <c r="AI829" s="91"/>
    </row>
    <row r="830" spans="3:35" s="73" customFormat="1" ht="13.2" x14ac:dyDescent="0.25">
      <c r="C830" s="125"/>
      <c r="D830" s="126"/>
      <c r="E830" s="127"/>
      <c r="F830" s="128"/>
      <c r="G830" s="128"/>
      <c r="H830" s="128"/>
      <c r="I830" s="62" t="s">
        <v>414</v>
      </c>
      <c r="J830" s="63" t="str">
        <f t="shared" si="114"/>
        <v/>
      </c>
      <c r="K830" s="64" t="str">
        <f t="shared" si="115"/>
        <v/>
      </c>
      <c r="L830" s="65"/>
      <c r="M830" s="124"/>
      <c r="N830" s="67"/>
      <c r="O830" s="68" t="str">
        <f t="shared" si="111"/>
        <v/>
      </c>
      <c r="P830" s="69" t="str">
        <f t="shared" si="116"/>
        <v/>
      </c>
      <c r="Q830" s="69" t="str">
        <f t="shared" si="117"/>
        <v/>
      </c>
      <c r="R830" s="70" t="str">
        <f t="shared" si="118"/>
        <v/>
      </c>
      <c r="S830" s="71" t="b">
        <f t="shared" si="112"/>
        <v>0</v>
      </c>
      <c r="T830" s="72" t="b">
        <f t="shared" si="113"/>
        <v>0</v>
      </c>
      <c r="U830" s="72"/>
      <c r="V830" s="72"/>
      <c r="W830" s="72" t="b">
        <f t="shared" si="119"/>
        <v>0</v>
      </c>
      <c r="Y830" s="91"/>
      <c r="Z830" s="91"/>
      <c r="AA830" s="91"/>
      <c r="AB830" s="91"/>
      <c r="AC830" s="91"/>
      <c r="AD830" s="91"/>
      <c r="AE830" s="91"/>
      <c r="AF830" s="91"/>
      <c r="AG830" s="91"/>
      <c r="AH830" s="91"/>
      <c r="AI830" s="91"/>
    </row>
    <row r="831" spans="3:35" s="73" customFormat="1" ht="13.2" x14ac:dyDescent="0.25">
      <c r="C831" s="125"/>
      <c r="D831" s="126"/>
      <c r="E831" s="127"/>
      <c r="F831" s="128"/>
      <c r="G831" s="128"/>
      <c r="H831" s="128"/>
      <c r="I831" s="62" t="s">
        <v>415</v>
      </c>
      <c r="J831" s="63" t="str">
        <f t="shared" si="114"/>
        <v/>
      </c>
      <c r="K831" s="64" t="str">
        <f t="shared" si="115"/>
        <v/>
      </c>
      <c r="L831" s="65"/>
      <c r="M831" s="124"/>
      <c r="N831" s="67"/>
      <c r="O831" s="68" t="str">
        <f t="shared" si="111"/>
        <v/>
      </c>
      <c r="P831" s="69" t="str">
        <f t="shared" si="116"/>
        <v/>
      </c>
      <c r="Q831" s="69" t="str">
        <f t="shared" si="117"/>
        <v/>
      </c>
      <c r="R831" s="70" t="str">
        <f t="shared" si="118"/>
        <v/>
      </c>
      <c r="S831" s="71" t="b">
        <f t="shared" si="112"/>
        <v>0</v>
      </c>
      <c r="T831" s="72" t="b">
        <f t="shared" si="113"/>
        <v>0</v>
      </c>
      <c r="U831" s="72"/>
      <c r="V831" s="72"/>
      <c r="W831" s="72" t="b">
        <f t="shared" si="119"/>
        <v>0</v>
      </c>
      <c r="Y831" s="91"/>
      <c r="Z831" s="91"/>
      <c r="AA831" s="91"/>
      <c r="AB831" s="91"/>
      <c r="AC831" s="91"/>
      <c r="AD831" s="91"/>
      <c r="AE831" s="91"/>
      <c r="AF831" s="91"/>
      <c r="AG831" s="91"/>
      <c r="AH831" s="91"/>
      <c r="AI831" s="91"/>
    </row>
    <row r="832" spans="3:35" s="73" customFormat="1" ht="13.2" x14ac:dyDescent="0.25">
      <c r="C832" s="125"/>
      <c r="D832" s="126"/>
      <c r="E832" s="127"/>
      <c r="F832" s="128"/>
      <c r="G832" s="128"/>
      <c r="H832" s="128"/>
      <c r="I832" s="62" t="s">
        <v>416</v>
      </c>
      <c r="J832" s="63" t="str">
        <f t="shared" si="114"/>
        <v/>
      </c>
      <c r="K832" s="64" t="str">
        <f t="shared" si="115"/>
        <v/>
      </c>
      <c r="L832" s="65"/>
      <c r="M832" s="124"/>
      <c r="N832" s="67"/>
      <c r="O832" s="68" t="str">
        <f t="shared" si="111"/>
        <v/>
      </c>
      <c r="P832" s="69" t="str">
        <f t="shared" si="116"/>
        <v/>
      </c>
      <c r="Q832" s="69" t="str">
        <f t="shared" si="117"/>
        <v/>
      </c>
      <c r="R832" s="70" t="str">
        <f t="shared" si="118"/>
        <v/>
      </c>
      <c r="S832" s="71" t="b">
        <f t="shared" si="112"/>
        <v>0</v>
      </c>
      <c r="T832" s="72" t="b">
        <f t="shared" si="113"/>
        <v>0</v>
      </c>
      <c r="U832" s="72"/>
      <c r="V832" s="72"/>
      <c r="W832" s="72" t="b">
        <f t="shared" si="119"/>
        <v>0</v>
      </c>
      <c r="Y832" s="91"/>
      <c r="Z832" s="91"/>
      <c r="AA832" s="91"/>
      <c r="AB832" s="91"/>
      <c r="AC832" s="91"/>
      <c r="AD832" s="91"/>
      <c r="AE832" s="91"/>
      <c r="AF832" s="91"/>
      <c r="AG832" s="91"/>
      <c r="AH832" s="91"/>
      <c r="AI832" s="91"/>
    </row>
    <row r="833" spans="3:35" s="73" customFormat="1" ht="13.2" x14ac:dyDescent="0.25">
      <c r="C833" s="125"/>
      <c r="D833" s="126"/>
      <c r="E833" s="127"/>
      <c r="F833" s="128"/>
      <c r="G833" s="128"/>
      <c r="H833" s="128"/>
      <c r="I833" s="62" t="s">
        <v>417</v>
      </c>
      <c r="J833" s="63" t="str">
        <f t="shared" si="114"/>
        <v/>
      </c>
      <c r="K833" s="64" t="str">
        <f t="shared" si="115"/>
        <v/>
      </c>
      <c r="L833" s="65"/>
      <c r="M833" s="124"/>
      <c r="N833" s="67"/>
      <c r="O833" s="68" t="str">
        <f t="shared" si="111"/>
        <v/>
      </c>
      <c r="P833" s="69" t="str">
        <f t="shared" si="116"/>
        <v/>
      </c>
      <c r="Q833" s="69" t="str">
        <f t="shared" si="117"/>
        <v/>
      </c>
      <c r="R833" s="70" t="str">
        <f t="shared" si="118"/>
        <v/>
      </c>
      <c r="S833" s="71" t="b">
        <f t="shared" si="112"/>
        <v>0</v>
      </c>
      <c r="T833" s="72" t="b">
        <f t="shared" si="113"/>
        <v>0</v>
      </c>
      <c r="U833" s="72"/>
      <c r="V833" s="72"/>
      <c r="W833" s="72" t="b">
        <f t="shared" si="119"/>
        <v>0</v>
      </c>
      <c r="Y833" s="91"/>
      <c r="Z833" s="91"/>
      <c r="AA833" s="91"/>
      <c r="AB833" s="91"/>
      <c r="AC833" s="91"/>
      <c r="AD833" s="91"/>
      <c r="AE833" s="91"/>
      <c r="AF833" s="91"/>
      <c r="AG833" s="91"/>
      <c r="AH833" s="91"/>
      <c r="AI833" s="91"/>
    </row>
    <row r="834" spans="3:35" s="73" customFormat="1" ht="13.2" x14ac:dyDescent="0.25">
      <c r="C834" s="125"/>
      <c r="D834" s="126"/>
      <c r="E834" s="127"/>
      <c r="F834" s="128"/>
      <c r="G834" s="128"/>
      <c r="H834" s="128"/>
      <c r="I834" s="62" t="s">
        <v>418</v>
      </c>
      <c r="J834" s="63" t="str">
        <f t="shared" si="114"/>
        <v/>
      </c>
      <c r="K834" s="64" t="str">
        <f t="shared" si="115"/>
        <v/>
      </c>
      <c r="L834" s="65"/>
      <c r="M834" s="124"/>
      <c r="N834" s="67"/>
      <c r="O834" s="68" t="str">
        <f t="shared" si="111"/>
        <v/>
      </c>
      <c r="P834" s="69" t="str">
        <f t="shared" si="116"/>
        <v/>
      </c>
      <c r="Q834" s="69" t="str">
        <f t="shared" si="117"/>
        <v/>
      </c>
      <c r="R834" s="70" t="str">
        <f t="shared" si="118"/>
        <v/>
      </c>
      <c r="S834" s="71" t="b">
        <f t="shared" si="112"/>
        <v>0</v>
      </c>
      <c r="T834" s="72" t="b">
        <f t="shared" si="113"/>
        <v>0</v>
      </c>
      <c r="U834" s="72"/>
      <c r="V834" s="72"/>
      <c r="W834" s="72" t="b">
        <f t="shared" si="119"/>
        <v>0</v>
      </c>
      <c r="Y834" s="91"/>
      <c r="Z834" s="91"/>
      <c r="AA834" s="91"/>
      <c r="AB834" s="91"/>
      <c r="AC834" s="91"/>
      <c r="AD834" s="91"/>
      <c r="AE834" s="91"/>
      <c r="AF834" s="91"/>
      <c r="AG834" s="91"/>
      <c r="AH834" s="91"/>
      <c r="AI834" s="91"/>
    </row>
    <row r="835" spans="3:35" s="73" customFormat="1" ht="13.2" x14ac:dyDescent="0.25">
      <c r="C835" s="125"/>
      <c r="D835" s="126"/>
      <c r="E835" s="127"/>
      <c r="F835" s="128"/>
      <c r="G835" s="128"/>
      <c r="H835" s="128"/>
      <c r="I835" s="62" t="s">
        <v>419</v>
      </c>
      <c r="J835" s="63" t="str">
        <f t="shared" si="114"/>
        <v/>
      </c>
      <c r="K835" s="64" t="str">
        <f t="shared" si="115"/>
        <v/>
      </c>
      <c r="L835" s="65"/>
      <c r="M835" s="124"/>
      <c r="N835" s="67"/>
      <c r="O835" s="68" t="str">
        <f t="shared" si="111"/>
        <v/>
      </c>
      <c r="P835" s="69" t="str">
        <f t="shared" si="116"/>
        <v/>
      </c>
      <c r="Q835" s="69" t="str">
        <f t="shared" si="117"/>
        <v/>
      </c>
      <c r="R835" s="70" t="str">
        <f t="shared" si="118"/>
        <v/>
      </c>
      <c r="S835" s="71" t="b">
        <f t="shared" si="112"/>
        <v>0</v>
      </c>
      <c r="T835" s="72" t="b">
        <f t="shared" si="113"/>
        <v>0</v>
      </c>
      <c r="U835" s="72"/>
      <c r="V835" s="72"/>
      <c r="W835" s="72" t="b">
        <f t="shared" si="119"/>
        <v>0</v>
      </c>
      <c r="Y835" s="91"/>
      <c r="Z835" s="91"/>
      <c r="AA835" s="91"/>
      <c r="AB835" s="91"/>
      <c r="AC835" s="91"/>
      <c r="AD835" s="91"/>
      <c r="AE835" s="91"/>
      <c r="AF835" s="91"/>
      <c r="AG835" s="91"/>
      <c r="AH835" s="91"/>
      <c r="AI835" s="91"/>
    </row>
    <row r="836" spans="3:35" s="73" customFormat="1" ht="13.2" x14ac:dyDescent="0.25">
      <c r="C836" s="125"/>
      <c r="D836" s="126"/>
      <c r="E836" s="127"/>
      <c r="F836" s="128"/>
      <c r="G836" s="128"/>
      <c r="H836" s="128"/>
      <c r="I836" s="62" t="s">
        <v>420</v>
      </c>
      <c r="J836" s="63" t="str">
        <f t="shared" si="114"/>
        <v/>
      </c>
      <c r="K836" s="64" t="str">
        <f t="shared" si="115"/>
        <v/>
      </c>
      <c r="L836" s="65"/>
      <c r="M836" s="124"/>
      <c r="N836" s="67"/>
      <c r="O836" s="68" t="str">
        <f t="shared" si="111"/>
        <v/>
      </c>
      <c r="P836" s="69" t="str">
        <f t="shared" si="116"/>
        <v/>
      </c>
      <c r="Q836" s="69" t="str">
        <f t="shared" si="117"/>
        <v/>
      </c>
      <c r="R836" s="70" t="str">
        <f t="shared" si="118"/>
        <v/>
      </c>
      <c r="S836" s="71" t="b">
        <f t="shared" si="112"/>
        <v>0</v>
      </c>
      <c r="T836" s="72" t="b">
        <f t="shared" si="113"/>
        <v>0</v>
      </c>
      <c r="U836" s="72"/>
      <c r="V836" s="72"/>
      <c r="W836" s="72" t="b">
        <f t="shared" si="119"/>
        <v>0</v>
      </c>
      <c r="Y836" s="91"/>
      <c r="Z836" s="91"/>
      <c r="AA836" s="91"/>
      <c r="AB836" s="91"/>
      <c r="AC836" s="91"/>
      <c r="AD836" s="91"/>
      <c r="AE836" s="91"/>
      <c r="AF836" s="91"/>
      <c r="AG836" s="91"/>
      <c r="AH836" s="91"/>
      <c r="AI836" s="91"/>
    </row>
    <row r="837" spans="3:35" s="73" customFormat="1" ht="13.2" x14ac:dyDescent="0.25">
      <c r="C837" s="125"/>
      <c r="D837" s="126"/>
      <c r="E837" s="127"/>
      <c r="F837" s="128"/>
      <c r="G837" s="128"/>
      <c r="H837" s="128"/>
      <c r="I837" s="62" t="s">
        <v>421</v>
      </c>
      <c r="J837" s="63" t="str">
        <f t="shared" si="114"/>
        <v/>
      </c>
      <c r="K837" s="64" t="str">
        <f t="shared" si="115"/>
        <v/>
      </c>
      <c r="L837" s="65"/>
      <c r="M837" s="124"/>
      <c r="N837" s="67"/>
      <c r="O837" s="68" t="str">
        <f t="shared" si="111"/>
        <v/>
      </c>
      <c r="P837" s="69" t="str">
        <f t="shared" si="116"/>
        <v/>
      </c>
      <c r="Q837" s="69" t="str">
        <f t="shared" si="117"/>
        <v/>
      </c>
      <c r="R837" s="70" t="str">
        <f t="shared" si="118"/>
        <v/>
      </c>
      <c r="S837" s="71" t="b">
        <f t="shared" si="112"/>
        <v>0</v>
      </c>
      <c r="T837" s="72" t="b">
        <f t="shared" si="113"/>
        <v>0</v>
      </c>
      <c r="U837" s="72"/>
      <c r="V837" s="72"/>
      <c r="W837" s="72" t="b">
        <f t="shared" si="119"/>
        <v>0</v>
      </c>
      <c r="Y837" s="91"/>
      <c r="Z837" s="91"/>
      <c r="AA837" s="91"/>
      <c r="AB837" s="91"/>
      <c r="AC837" s="91"/>
      <c r="AD837" s="91"/>
      <c r="AE837" s="91"/>
      <c r="AF837" s="91"/>
      <c r="AG837" s="91"/>
      <c r="AH837" s="91"/>
      <c r="AI837" s="91"/>
    </row>
    <row r="838" spans="3:35" s="73" customFormat="1" ht="13.2" x14ac:dyDescent="0.25">
      <c r="C838" s="125"/>
      <c r="D838" s="126"/>
      <c r="E838" s="127"/>
      <c r="F838" s="128"/>
      <c r="G838" s="128"/>
      <c r="H838" s="128"/>
      <c r="I838" s="62" t="s">
        <v>422</v>
      </c>
      <c r="J838" s="63" t="str">
        <f t="shared" si="114"/>
        <v/>
      </c>
      <c r="K838" s="64" t="str">
        <f t="shared" si="115"/>
        <v/>
      </c>
      <c r="L838" s="65"/>
      <c r="M838" s="124"/>
      <c r="N838" s="67"/>
      <c r="O838" s="68" t="str">
        <f t="shared" ref="O838:O901" si="120">IF(N838="","",IF(N838="Ganada",((L838*M838)-L838),IF(N838="Perdida",L838*-1,IF(N838="Cerrada",M838/K838-L838,0))))</f>
        <v/>
      </c>
      <c r="P838" s="69" t="str">
        <f t="shared" si="116"/>
        <v/>
      </c>
      <c r="Q838" s="69" t="str">
        <f t="shared" si="117"/>
        <v/>
      </c>
      <c r="R838" s="70" t="str">
        <f t="shared" si="118"/>
        <v/>
      </c>
      <c r="S838" s="71" t="b">
        <f t="shared" ref="S838:S901" si="121">IF(AND(I838="1 Entrada",N838="Ganada"),L838,IF(AND(I838="1º Gol",N838="Ganada"),L838,IF(AND(I838="BTS",N838="Ganada"),L838,IF(AND(I838="Over 2.5",N838="Ganada"),L838,IF(AND(I838="1 Entrada",N838="Perdida"),O838,IF(AND(I838="1º Gol",N838="Perdida"),O838,IF(AND(I838="BTS",N838="Perdida"),O838,IF(AND(I838="Over 2.5",N838="Perdida"),O838,IF(AND(I838="2 Entradas",N838="Ganada"),L838,IF(AND(I838="2º Gol",N838="Ganada"),L838,IF(AND(I838="2 Entradas",N838="Perdida"),O838,IF(AND(I838="2º Gol",N838="Perdida"),O838,IF(AND(I838="Protegida",N838="Ganada"),L838,IF(AND(I838="Protegida",N838="Perdida"),O838,IF(AND(N838="Cerrada"),O838)))))))))))))))</f>
        <v>0</v>
      </c>
      <c r="T838" s="72" t="b">
        <f t="shared" ref="T838:T901" si="122">IF(AND(I839="Protegida",N839="Ganada",N838="Perdida"),P838,IF(AND(I838="Protegida",N838="Ganada"),S838+O837,S838))</f>
        <v>0</v>
      </c>
      <c r="U838" s="72"/>
      <c r="V838" s="72"/>
      <c r="W838" s="72" t="b">
        <f t="shared" si="119"/>
        <v>0</v>
      </c>
      <c r="Y838" s="91"/>
      <c r="Z838" s="91"/>
      <c r="AA838" s="91"/>
      <c r="AB838" s="91"/>
      <c r="AC838" s="91"/>
      <c r="AD838" s="91"/>
      <c r="AE838" s="91"/>
      <c r="AF838" s="91"/>
      <c r="AG838" s="91"/>
      <c r="AH838" s="91"/>
      <c r="AI838" s="91"/>
    </row>
    <row r="839" spans="3:35" s="73" customFormat="1" ht="13.2" x14ac:dyDescent="0.25">
      <c r="C839" s="125"/>
      <c r="D839" s="126"/>
      <c r="E839" s="127"/>
      <c r="F839" s="128"/>
      <c r="G839" s="128"/>
      <c r="H839" s="128"/>
      <c r="I839" s="62" t="s">
        <v>423</v>
      </c>
      <c r="J839" s="63" t="str">
        <f t="shared" ref="J839:J902" si="123">IF(N839="Ganada",J838+(K839*M839-K839),IF(N839="Perdida",J838-K839,IF(N839="No entrada",J838,IF(N839="Cerrada",K839*O839+J838,""))))</f>
        <v/>
      </c>
      <c r="K839" s="64" t="str">
        <f t="shared" ref="K839:K902" si="124">IF(L839="","",L839*$L$3*J838)</f>
        <v/>
      </c>
      <c r="L839" s="65"/>
      <c r="M839" s="124"/>
      <c r="N839" s="67"/>
      <c r="O839" s="68" t="str">
        <f t="shared" si="120"/>
        <v/>
      </c>
      <c r="P839" s="69" t="str">
        <f t="shared" ref="P839:P902" si="125">IF(N839="","",IF(N839="Ganada","1",IF(N839="Perdida","0",IF(N839="No entrada","0",IF(N839="Cerrada","0")))))</f>
        <v/>
      </c>
      <c r="Q839" s="69" t="str">
        <f t="shared" ref="Q839:Q902" si="126">IF(N839="","",IF(N839="Ganada","0",IF(N839="Perdida","1",IF(N839="No entrada","0",IF(N839="Cerrada","0")))))</f>
        <v/>
      </c>
      <c r="R839" s="70" t="str">
        <f t="shared" ref="R839:R902" si="127">IF(N839="","",IF(N839="Ganada","0",IF(N839="Perdida","0",IF(N839="No entrada","0",IF(N839="Cerrada","1")))))</f>
        <v/>
      </c>
      <c r="S839" s="71" t="b">
        <f t="shared" si="121"/>
        <v>0</v>
      </c>
      <c r="T839" s="72" t="b">
        <f t="shared" si="122"/>
        <v>0</v>
      </c>
      <c r="U839" s="72"/>
      <c r="V839" s="72"/>
      <c r="W839" s="72" t="b">
        <f t="shared" si="119"/>
        <v>0</v>
      </c>
      <c r="Y839" s="91"/>
      <c r="Z839" s="91"/>
      <c r="AA839" s="91"/>
      <c r="AB839" s="91"/>
      <c r="AC839" s="91"/>
      <c r="AD839" s="91"/>
      <c r="AE839" s="91"/>
      <c r="AF839" s="91"/>
      <c r="AG839" s="91"/>
      <c r="AH839" s="91"/>
      <c r="AI839" s="91"/>
    </row>
    <row r="840" spans="3:35" s="73" customFormat="1" ht="13.2" x14ac:dyDescent="0.25">
      <c r="C840" s="125"/>
      <c r="D840" s="126"/>
      <c r="E840" s="127"/>
      <c r="F840" s="128"/>
      <c r="G840" s="128"/>
      <c r="H840" s="128"/>
      <c r="I840" s="62" t="s">
        <v>424</v>
      </c>
      <c r="J840" s="63" t="str">
        <f t="shared" si="123"/>
        <v/>
      </c>
      <c r="K840" s="64" t="str">
        <f t="shared" si="124"/>
        <v/>
      </c>
      <c r="L840" s="65"/>
      <c r="M840" s="124"/>
      <c r="N840" s="67"/>
      <c r="O840" s="68" t="str">
        <f t="shared" si="120"/>
        <v/>
      </c>
      <c r="P840" s="69" t="str">
        <f t="shared" si="125"/>
        <v/>
      </c>
      <c r="Q840" s="69" t="str">
        <f t="shared" si="126"/>
        <v/>
      </c>
      <c r="R840" s="70" t="str">
        <f t="shared" si="127"/>
        <v/>
      </c>
      <c r="S840" s="71" t="b">
        <f t="shared" si="121"/>
        <v>0</v>
      </c>
      <c r="T840" s="72" t="b">
        <f t="shared" si="122"/>
        <v>0</v>
      </c>
      <c r="U840" s="72"/>
      <c r="V840" s="72"/>
      <c r="W840" s="72" t="b">
        <f t="shared" si="119"/>
        <v>0</v>
      </c>
      <c r="Y840" s="91"/>
      <c r="Z840" s="91"/>
      <c r="AA840" s="91"/>
      <c r="AB840" s="91"/>
      <c r="AC840" s="91"/>
      <c r="AD840" s="91"/>
      <c r="AE840" s="91"/>
      <c r="AF840" s="91"/>
      <c r="AG840" s="91"/>
      <c r="AH840" s="91"/>
      <c r="AI840" s="91"/>
    </row>
    <row r="841" spans="3:35" s="73" customFormat="1" ht="13.2" x14ac:dyDescent="0.25">
      <c r="C841" s="125"/>
      <c r="D841" s="126"/>
      <c r="E841" s="127"/>
      <c r="F841" s="128"/>
      <c r="G841" s="128"/>
      <c r="H841" s="128"/>
      <c r="I841" s="62" t="s">
        <v>425</v>
      </c>
      <c r="J841" s="63" t="str">
        <f t="shared" si="123"/>
        <v/>
      </c>
      <c r="K841" s="64" t="str">
        <f t="shared" si="124"/>
        <v/>
      </c>
      <c r="L841" s="65"/>
      <c r="M841" s="124"/>
      <c r="N841" s="67"/>
      <c r="O841" s="68" t="str">
        <f t="shared" si="120"/>
        <v/>
      </c>
      <c r="P841" s="69" t="str">
        <f t="shared" si="125"/>
        <v/>
      </c>
      <c r="Q841" s="69" t="str">
        <f t="shared" si="126"/>
        <v/>
      </c>
      <c r="R841" s="70" t="str">
        <f t="shared" si="127"/>
        <v/>
      </c>
      <c r="S841" s="71" t="b">
        <f t="shared" si="121"/>
        <v>0</v>
      </c>
      <c r="T841" s="72" t="b">
        <f t="shared" si="122"/>
        <v>0</v>
      </c>
      <c r="U841" s="72"/>
      <c r="V841" s="72"/>
      <c r="W841" s="72" t="b">
        <f t="shared" si="119"/>
        <v>0</v>
      </c>
      <c r="Y841" s="91"/>
      <c r="Z841" s="91"/>
      <c r="AA841" s="91"/>
      <c r="AB841" s="91"/>
      <c r="AC841" s="91"/>
      <c r="AD841" s="91"/>
      <c r="AE841" s="91"/>
      <c r="AF841" s="91"/>
      <c r="AG841" s="91"/>
      <c r="AH841" s="91"/>
      <c r="AI841" s="91"/>
    </row>
    <row r="842" spans="3:35" s="73" customFormat="1" ht="13.2" x14ac:dyDescent="0.25">
      <c r="C842" s="125"/>
      <c r="D842" s="126"/>
      <c r="E842" s="127"/>
      <c r="F842" s="128"/>
      <c r="G842" s="128"/>
      <c r="H842" s="128"/>
      <c r="I842" s="62" t="s">
        <v>426</v>
      </c>
      <c r="J842" s="63" t="str">
        <f t="shared" si="123"/>
        <v/>
      </c>
      <c r="K842" s="64" t="str">
        <f t="shared" si="124"/>
        <v/>
      </c>
      <c r="L842" s="65"/>
      <c r="M842" s="124"/>
      <c r="N842" s="67"/>
      <c r="O842" s="68" t="str">
        <f t="shared" si="120"/>
        <v/>
      </c>
      <c r="P842" s="69" t="str">
        <f t="shared" si="125"/>
        <v/>
      </c>
      <c r="Q842" s="69" t="str">
        <f t="shared" si="126"/>
        <v/>
      </c>
      <c r="R842" s="70" t="str">
        <f t="shared" si="127"/>
        <v/>
      </c>
      <c r="S842" s="71" t="b">
        <f t="shared" si="121"/>
        <v>0</v>
      </c>
      <c r="T842" s="72" t="b">
        <f t="shared" si="122"/>
        <v>0</v>
      </c>
      <c r="U842" s="72"/>
      <c r="V842" s="72"/>
      <c r="W842" s="72" t="b">
        <f t="shared" si="119"/>
        <v>0</v>
      </c>
      <c r="Y842" s="91"/>
      <c r="Z842" s="91"/>
      <c r="AA842" s="91"/>
      <c r="AB842" s="91"/>
      <c r="AC842" s="91"/>
      <c r="AD842" s="91"/>
      <c r="AE842" s="91"/>
      <c r="AF842" s="91"/>
      <c r="AG842" s="91"/>
      <c r="AH842" s="91"/>
      <c r="AI842" s="91"/>
    </row>
    <row r="843" spans="3:35" s="73" customFormat="1" ht="13.2" x14ac:dyDescent="0.25">
      <c r="C843" s="125"/>
      <c r="D843" s="126"/>
      <c r="E843" s="127"/>
      <c r="F843" s="128"/>
      <c r="G843" s="128"/>
      <c r="H843" s="128"/>
      <c r="I843" s="62" t="s">
        <v>427</v>
      </c>
      <c r="J843" s="63" t="str">
        <f t="shared" si="123"/>
        <v/>
      </c>
      <c r="K843" s="64" t="str">
        <f t="shared" si="124"/>
        <v/>
      </c>
      <c r="L843" s="65"/>
      <c r="M843" s="124"/>
      <c r="N843" s="67"/>
      <c r="O843" s="68" t="str">
        <f t="shared" si="120"/>
        <v/>
      </c>
      <c r="P843" s="69" t="str">
        <f t="shared" si="125"/>
        <v/>
      </c>
      <c r="Q843" s="69" t="str">
        <f t="shared" si="126"/>
        <v/>
      </c>
      <c r="R843" s="70" t="str">
        <f t="shared" si="127"/>
        <v/>
      </c>
      <c r="S843" s="71" t="b">
        <f t="shared" si="121"/>
        <v>0</v>
      </c>
      <c r="T843" s="72" t="b">
        <f t="shared" si="122"/>
        <v>0</v>
      </c>
      <c r="U843" s="72"/>
      <c r="V843" s="72"/>
      <c r="W843" s="72" t="b">
        <f t="shared" si="119"/>
        <v>0</v>
      </c>
      <c r="Y843" s="91"/>
      <c r="Z843" s="91"/>
      <c r="AA843" s="91"/>
      <c r="AB843" s="91"/>
      <c r="AC843" s="91"/>
      <c r="AD843" s="91"/>
      <c r="AE843" s="91"/>
      <c r="AF843" s="91"/>
      <c r="AG843" s="91"/>
      <c r="AH843" s="91"/>
      <c r="AI843" s="91"/>
    </row>
    <row r="844" spans="3:35" s="73" customFormat="1" ht="13.2" x14ac:dyDescent="0.25">
      <c r="C844" s="125"/>
      <c r="D844" s="126"/>
      <c r="E844" s="127"/>
      <c r="F844" s="128"/>
      <c r="G844" s="128"/>
      <c r="H844" s="128"/>
      <c r="I844" s="62" t="s">
        <v>428</v>
      </c>
      <c r="J844" s="63" t="str">
        <f t="shared" si="123"/>
        <v/>
      </c>
      <c r="K844" s="64" t="str">
        <f t="shared" si="124"/>
        <v/>
      </c>
      <c r="L844" s="65"/>
      <c r="M844" s="124"/>
      <c r="N844" s="67"/>
      <c r="O844" s="68" t="str">
        <f t="shared" si="120"/>
        <v/>
      </c>
      <c r="P844" s="69" t="str">
        <f t="shared" si="125"/>
        <v/>
      </c>
      <c r="Q844" s="69" t="str">
        <f t="shared" si="126"/>
        <v/>
      </c>
      <c r="R844" s="70" t="str">
        <f t="shared" si="127"/>
        <v/>
      </c>
      <c r="S844" s="71" t="b">
        <f t="shared" si="121"/>
        <v>0</v>
      </c>
      <c r="T844" s="72" t="b">
        <f t="shared" si="122"/>
        <v>0</v>
      </c>
      <c r="U844" s="72"/>
      <c r="V844" s="72"/>
      <c r="W844" s="72" t="b">
        <f t="shared" si="119"/>
        <v>0</v>
      </c>
      <c r="Y844" s="91"/>
      <c r="Z844" s="91"/>
      <c r="AA844" s="91"/>
      <c r="AB844" s="91"/>
      <c r="AC844" s="91"/>
      <c r="AD844" s="91"/>
      <c r="AE844" s="91"/>
      <c r="AF844" s="91"/>
      <c r="AG844" s="91"/>
      <c r="AH844" s="91"/>
      <c r="AI844" s="91"/>
    </row>
    <row r="845" spans="3:35" s="73" customFormat="1" ht="13.2" x14ac:dyDescent="0.25">
      <c r="C845" s="125"/>
      <c r="D845" s="126"/>
      <c r="E845" s="127"/>
      <c r="F845" s="128"/>
      <c r="G845" s="128"/>
      <c r="H845" s="128"/>
      <c r="I845" s="62" t="s">
        <v>429</v>
      </c>
      <c r="J845" s="63" t="str">
        <f t="shared" si="123"/>
        <v/>
      </c>
      <c r="K845" s="64" t="str">
        <f t="shared" si="124"/>
        <v/>
      </c>
      <c r="L845" s="65"/>
      <c r="M845" s="124"/>
      <c r="N845" s="67"/>
      <c r="O845" s="68" t="str">
        <f t="shared" si="120"/>
        <v/>
      </c>
      <c r="P845" s="69" t="str">
        <f t="shared" si="125"/>
        <v/>
      </c>
      <c r="Q845" s="69" t="str">
        <f t="shared" si="126"/>
        <v/>
      </c>
      <c r="R845" s="70" t="str">
        <f t="shared" si="127"/>
        <v/>
      </c>
      <c r="S845" s="71" t="b">
        <f t="shared" si="121"/>
        <v>0</v>
      </c>
      <c r="T845" s="72" t="b">
        <f t="shared" si="122"/>
        <v>0</v>
      </c>
      <c r="U845" s="72"/>
      <c r="V845" s="72"/>
      <c r="W845" s="72" t="b">
        <f t="shared" si="119"/>
        <v>0</v>
      </c>
      <c r="Y845" s="91"/>
      <c r="Z845" s="91"/>
      <c r="AA845" s="91"/>
      <c r="AB845" s="91"/>
      <c r="AC845" s="91"/>
      <c r="AD845" s="91"/>
      <c r="AE845" s="91"/>
      <c r="AF845" s="91"/>
      <c r="AG845" s="91"/>
      <c r="AH845" s="91"/>
      <c r="AI845" s="91"/>
    </row>
    <row r="846" spans="3:35" s="73" customFormat="1" ht="13.2" x14ac:dyDescent="0.25">
      <c r="C846" s="125"/>
      <c r="D846" s="126"/>
      <c r="E846" s="127"/>
      <c r="F846" s="128"/>
      <c r="G846" s="128"/>
      <c r="H846" s="128"/>
      <c r="I846" s="62" t="s">
        <v>430</v>
      </c>
      <c r="J846" s="63" t="str">
        <f t="shared" si="123"/>
        <v/>
      </c>
      <c r="K846" s="64" t="str">
        <f t="shared" si="124"/>
        <v/>
      </c>
      <c r="L846" s="65"/>
      <c r="M846" s="124"/>
      <c r="N846" s="67"/>
      <c r="O846" s="68" t="str">
        <f t="shared" si="120"/>
        <v/>
      </c>
      <c r="P846" s="69" t="str">
        <f t="shared" si="125"/>
        <v/>
      </c>
      <c r="Q846" s="69" t="str">
        <f t="shared" si="126"/>
        <v/>
      </c>
      <c r="R846" s="70" t="str">
        <f t="shared" si="127"/>
        <v/>
      </c>
      <c r="S846" s="71" t="b">
        <f t="shared" si="121"/>
        <v>0</v>
      </c>
      <c r="T846" s="72" t="b">
        <f t="shared" si="122"/>
        <v>0</v>
      </c>
      <c r="U846" s="72"/>
      <c r="V846" s="72"/>
      <c r="W846" s="72" t="b">
        <f t="shared" si="119"/>
        <v>0</v>
      </c>
      <c r="Y846" s="91"/>
      <c r="Z846" s="91"/>
      <c r="AA846" s="91"/>
      <c r="AB846" s="91"/>
      <c r="AC846" s="91"/>
      <c r="AD846" s="91"/>
      <c r="AE846" s="91"/>
      <c r="AF846" s="91"/>
      <c r="AG846" s="91"/>
      <c r="AH846" s="91"/>
      <c r="AI846" s="91"/>
    </row>
    <row r="847" spans="3:35" s="73" customFormat="1" ht="13.2" x14ac:dyDescent="0.25">
      <c r="C847" s="125"/>
      <c r="D847" s="126"/>
      <c r="E847" s="127"/>
      <c r="F847" s="128"/>
      <c r="G847" s="128"/>
      <c r="H847" s="128"/>
      <c r="I847" s="62" t="s">
        <v>431</v>
      </c>
      <c r="J847" s="63" t="str">
        <f t="shared" si="123"/>
        <v/>
      </c>
      <c r="K847" s="64" t="str">
        <f t="shared" si="124"/>
        <v/>
      </c>
      <c r="L847" s="65"/>
      <c r="M847" s="124"/>
      <c r="N847" s="67"/>
      <c r="O847" s="68" t="str">
        <f t="shared" si="120"/>
        <v/>
      </c>
      <c r="P847" s="69" t="str">
        <f t="shared" si="125"/>
        <v/>
      </c>
      <c r="Q847" s="69" t="str">
        <f t="shared" si="126"/>
        <v/>
      </c>
      <c r="R847" s="70" t="str">
        <f t="shared" si="127"/>
        <v/>
      </c>
      <c r="S847" s="71" t="b">
        <f t="shared" si="121"/>
        <v>0</v>
      </c>
      <c r="T847" s="72" t="b">
        <f t="shared" si="122"/>
        <v>0</v>
      </c>
      <c r="U847" s="72"/>
      <c r="V847" s="72"/>
      <c r="W847" s="72" t="b">
        <f t="shared" si="119"/>
        <v>0</v>
      </c>
      <c r="Y847" s="91"/>
      <c r="Z847" s="91"/>
      <c r="AA847" s="91"/>
      <c r="AB847" s="91"/>
      <c r="AC847" s="91"/>
      <c r="AD847" s="91"/>
      <c r="AE847" s="91"/>
      <c r="AF847" s="91"/>
      <c r="AG847" s="91"/>
      <c r="AH847" s="91"/>
      <c r="AI847" s="91"/>
    </row>
    <row r="848" spans="3:35" s="73" customFormat="1" ht="13.2" x14ac:dyDescent="0.25">
      <c r="C848" s="125"/>
      <c r="D848" s="126"/>
      <c r="E848" s="127"/>
      <c r="F848" s="128"/>
      <c r="G848" s="128"/>
      <c r="H848" s="128"/>
      <c r="I848" s="62" t="s">
        <v>432</v>
      </c>
      <c r="J848" s="63" t="str">
        <f t="shared" si="123"/>
        <v/>
      </c>
      <c r="K848" s="64" t="str">
        <f t="shared" si="124"/>
        <v/>
      </c>
      <c r="L848" s="65"/>
      <c r="M848" s="124"/>
      <c r="N848" s="67"/>
      <c r="O848" s="68" t="str">
        <f t="shared" si="120"/>
        <v/>
      </c>
      <c r="P848" s="69" t="str">
        <f t="shared" si="125"/>
        <v/>
      </c>
      <c r="Q848" s="69" t="str">
        <f t="shared" si="126"/>
        <v/>
      </c>
      <c r="R848" s="70" t="str">
        <f t="shared" si="127"/>
        <v/>
      </c>
      <c r="S848" s="71" t="b">
        <f t="shared" si="121"/>
        <v>0</v>
      </c>
      <c r="T848" s="72" t="b">
        <f t="shared" si="122"/>
        <v>0</v>
      </c>
      <c r="U848" s="72"/>
      <c r="V848" s="72"/>
      <c r="W848" s="72" t="b">
        <f t="shared" si="119"/>
        <v>0</v>
      </c>
      <c r="Y848" s="91"/>
      <c r="Z848" s="91"/>
      <c r="AA848" s="91"/>
      <c r="AB848" s="91"/>
      <c r="AC848" s="91"/>
      <c r="AD848" s="91"/>
      <c r="AE848" s="91"/>
      <c r="AF848" s="91"/>
      <c r="AG848" s="91"/>
      <c r="AH848" s="91"/>
      <c r="AI848" s="91"/>
    </row>
    <row r="849" spans="3:35" s="73" customFormat="1" ht="13.2" x14ac:dyDescent="0.25">
      <c r="C849" s="125"/>
      <c r="D849" s="126"/>
      <c r="E849" s="127"/>
      <c r="F849" s="128"/>
      <c r="G849" s="128"/>
      <c r="H849" s="128"/>
      <c r="I849" s="62" t="s">
        <v>433</v>
      </c>
      <c r="J849" s="63" t="str">
        <f t="shared" si="123"/>
        <v/>
      </c>
      <c r="K849" s="64" t="str">
        <f t="shared" si="124"/>
        <v/>
      </c>
      <c r="L849" s="65"/>
      <c r="M849" s="124"/>
      <c r="N849" s="67"/>
      <c r="O849" s="68" t="str">
        <f t="shared" si="120"/>
        <v/>
      </c>
      <c r="P849" s="69" t="str">
        <f t="shared" si="125"/>
        <v/>
      </c>
      <c r="Q849" s="69" t="str">
        <f t="shared" si="126"/>
        <v/>
      </c>
      <c r="R849" s="70" t="str">
        <f t="shared" si="127"/>
        <v/>
      </c>
      <c r="S849" s="71" t="b">
        <f t="shared" si="121"/>
        <v>0</v>
      </c>
      <c r="T849" s="72" t="b">
        <f t="shared" si="122"/>
        <v>0</v>
      </c>
      <c r="U849" s="72"/>
      <c r="V849" s="72"/>
      <c r="W849" s="72" t="b">
        <f t="shared" si="119"/>
        <v>0</v>
      </c>
      <c r="Y849" s="91"/>
      <c r="Z849" s="91"/>
      <c r="AA849" s="91"/>
      <c r="AB849" s="91"/>
      <c r="AC849" s="91"/>
      <c r="AD849" s="91"/>
      <c r="AE849" s="91"/>
      <c r="AF849" s="91"/>
      <c r="AG849" s="91"/>
      <c r="AH849" s="91"/>
      <c r="AI849" s="91"/>
    </row>
    <row r="850" spans="3:35" s="73" customFormat="1" ht="13.2" x14ac:dyDescent="0.25">
      <c r="C850" s="125"/>
      <c r="D850" s="126"/>
      <c r="E850" s="127"/>
      <c r="F850" s="128"/>
      <c r="G850" s="128"/>
      <c r="H850" s="128"/>
      <c r="I850" s="62" t="s">
        <v>434</v>
      </c>
      <c r="J850" s="63" t="str">
        <f t="shared" si="123"/>
        <v/>
      </c>
      <c r="K850" s="64" t="str">
        <f t="shared" si="124"/>
        <v/>
      </c>
      <c r="L850" s="65"/>
      <c r="M850" s="124"/>
      <c r="N850" s="67"/>
      <c r="O850" s="68" t="str">
        <f t="shared" si="120"/>
        <v/>
      </c>
      <c r="P850" s="69" t="str">
        <f t="shared" si="125"/>
        <v/>
      </c>
      <c r="Q850" s="69" t="str">
        <f t="shared" si="126"/>
        <v/>
      </c>
      <c r="R850" s="70" t="str">
        <f t="shared" si="127"/>
        <v/>
      </c>
      <c r="S850" s="71" t="b">
        <f t="shared" si="121"/>
        <v>0</v>
      </c>
      <c r="T850" s="72" t="b">
        <f t="shared" si="122"/>
        <v>0</v>
      </c>
      <c r="U850" s="72"/>
      <c r="V850" s="72"/>
      <c r="W850" s="72" t="b">
        <f t="shared" si="119"/>
        <v>0</v>
      </c>
      <c r="Y850" s="91"/>
      <c r="Z850" s="91"/>
      <c r="AA850" s="91"/>
      <c r="AB850" s="91"/>
      <c r="AC850" s="91"/>
      <c r="AD850" s="91"/>
      <c r="AE850" s="91"/>
      <c r="AF850" s="91"/>
      <c r="AG850" s="91"/>
      <c r="AH850" s="91"/>
      <c r="AI850" s="91"/>
    </row>
    <row r="851" spans="3:35" s="73" customFormat="1" ht="13.2" x14ac:dyDescent="0.25">
      <c r="C851" s="125"/>
      <c r="D851" s="126"/>
      <c r="E851" s="127"/>
      <c r="F851" s="128"/>
      <c r="G851" s="128"/>
      <c r="H851" s="128"/>
      <c r="I851" s="62" t="s">
        <v>435</v>
      </c>
      <c r="J851" s="63" t="str">
        <f t="shared" si="123"/>
        <v/>
      </c>
      <c r="K851" s="64" t="str">
        <f t="shared" si="124"/>
        <v/>
      </c>
      <c r="L851" s="65"/>
      <c r="M851" s="124"/>
      <c r="N851" s="67"/>
      <c r="O851" s="68" t="str">
        <f t="shared" si="120"/>
        <v/>
      </c>
      <c r="P851" s="69" t="str">
        <f t="shared" si="125"/>
        <v/>
      </c>
      <c r="Q851" s="69" t="str">
        <f t="shared" si="126"/>
        <v/>
      </c>
      <c r="R851" s="70" t="str">
        <f t="shared" si="127"/>
        <v/>
      </c>
      <c r="S851" s="71" t="b">
        <f t="shared" si="121"/>
        <v>0</v>
      </c>
      <c r="T851" s="72" t="b">
        <f t="shared" si="122"/>
        <v>0</v>
      </c>
      <c r="U851" s="72"/>
      <c r="V851" s="72"/>
      <c r="W851" s="72" t="b">
        <f t="shared" si="119"/>
        <v>0</v>
      </c>
      <c r="Y851" s="91"/>
      <c r="Z851" s="91"/>
      <c r="AA851" s="91"/>
      <c r="AB851" s="91"/>
      <c r="AC851" s="91"/>
      <c r="AD851" s="91"/>
      <c r="AE851" s="91"/>
      <c r="AF851" s="91"/>
      <c r="AG851" s="91"/>
      <c r="AH851" s="91"/>
      <c r="AI851" s="91"/>
    </row>
    <row r="852" spans="3:35" s="73" customFormat="1" ht="13.2" x14ac:dyDescent="0.25">
      <c r="C852" s="125"/>
      <c r="D852" s="126"/>
      <c r="E852" s="127"/>
      <c r="F852" s="128"/>
      <c r="G852" s="128"/>
      <c r="H852" s="128"/>
      <c r="I852" s="62" t="s">
        <v>436</v>
      </c>
      <c r="J852" s="63" t="str">
        <f t="shared" si="123"/>
        <v/>
      </c>
      <c r="K852" s="64" t="str">
        <f t="shared" si="124"/>
        <v/>
      </c>
      <c r="L852" s="65"/>
      <c r="M852" s="124"/>
      <c r="N852" s="67"/>
      <c r="O852" s="68" t="str">
        <f t="shared" si="120"/>
        <v/>
      </c>
      <c r="P852" s="69" t="str">
        <f t="shared" si="125"/>
        <v/>
      </c>
      <c r="Q852" s="69" t="str">
        <f t="shared" si="126"/>
        <v/>
      </c>
      <c r="R852" s="70" t="str">
        <f t="shared" si="127"/>
        <v/>
      </c>
      <c r="S852" s="71" t="b">
        <f t="shared" si="121"/>
        <v>0</v>
      </c>
      <c r="T852" s="72" t="b">
        <f t="shared" si="122"/>
        <v>0</v>
      </c>
      <c r="U852" s="72"/>
      <c r="V852" s="72"/>
      <c r="W852" s="72" t="b">
        <f t="shared" si="119"/>
        <v>0</v>
      </c>
      <c r="Y852" s="91"/>
      <c r="Z852" s="91"/>
      <c r="AA852" s="91"/>
      <c r="AB852" s="91"/>
      <c r="AC852" s="91"/>
      <c r="AD852" s="91"/>
      <c r="AE852" s="91"/>
      <c r="AF852" s="91"/>
      <c r="AG852" s="91"/>
      <c r="AH852" s="91"/>
      <c r="AI852" s="91"/>
    </row>
    <row r="853" spans="3:35" s="73" customFormat="1" ht="13.2" x14ac:dyDescent="0.25">
      <c r="C853" s="125"/>
      <c r="D853" s="126"/>
      <c r="E853" s="127"/>
      <c r="F853" s="128"/>
      <c r="G853" s="128"/>
      <c r="H853" s="128"/>
      <c r="I853" s="62" t="s">
        <v>437</v>
      </c>
      <c r="J853" s="63" t="str">
        <f t="shared" si="123"/>
        <v/>
      </c>
      <c r="K853" s="64" t="str">
        <f t="shared" si="124"/>
        <v/>
      </c>
      <c r="L853" s="65"/>
      <c r="M853" s="124"/>
      <c r="N853" s="67"/>
      <c r="O853" s="68" t="str">
        <f t="shared" si="120"/>
        <v/>
      </c>
      <c r="P853" s="69" t="str">
        <f t="shared" si="125"/>
        <v/>
      </c>
      <c r="Q853" s="69" t="str">
        <f t="shared" si="126"/>
        <v/>
      </c>
      <c r="R853" s="70" t="str">
        <f t="shared" si="127"/>
        <v/>
      </c>
      <c r="S853" s="71" t="b">
        <f t="shared" si="121"/>
        <v>0</v>
      </c>
      <c r="T853" s="72" t="b">
        <f t="shared" si="122"/>
        <v>0</v>
      </c>
      <c r="U853" s="72"/>
      <c r="V853" s="72"/>
      <c r="W853" s="72" t="b">
        <f t="shared" si="119"/>
        <v>0</v>
      </c>
      <c r="Y853" s="91"/>
      <c r="Z853" s="91"/>
      <c r="AA853" s="91"/>
      <c r="AB853" s="91"/>
      <c r="AC853" s="91"/>
      <c r="AD853" s="91"/>
      <c r="AE853" s="91"/>
      <c r="AF853" s="91"/>
      <c r="AG853" s="91"/>
      <c r="AH853" s="91"/>
      <c r="AI853" s="91"/>
    </row>
    <row r="854" spans="3:35" s="73" customFormat="1" ht="13.2" x14ac:dyDescent="0.25">
      <c r="C854" s="125"/>
      <c r="D854" s="126"/>
      <c r="E854" s="127"/>
      <c r="F854" s="128"/>
      <c r="G854" s="128"/>
      <c r="H854" s="128"/>
      <c r="I854" s="62" t="s">
        <v>438</v>
      </c>
      <c r="J854" s="63" t="str">
        <f t="shared" si="123"/>
        <v/>
      </c>
      <c r="K854" s="64" t="str">
        <f t="shared" si="124"/>
        <v/>
      </c>
      <c r="L854" s="65"/>
      <c r="M854" s="124"/>
      <c r="N854" s="67"/>
      <c r="O854" s="68" t="str">
        <f t="shared" si="120"/>
        <v/>
      </c>
      <c r="P854" s="69" t="str">
        <f t="shared" si="125"/>
        <v/>
      </c>
      <c r="Q854" s="69" t="str">
        <f t="shared" si="126"/>
        <v/>
      </c>
      <c r="R854" s="70" t="str">
        <f t="shared" si="127"/>
        <v/>
      </c>
      <c r="S854" s="71" t="b">
        <f t="shared" si="121"/>
        <v>0</v>
      </c>
      <c r="T854" s="72" t="b">
        <f t="shared" si="122"/>
        <v>0</v>
      </c>
      <c r="U854" s="72"/>
      <c r="V854" s="72"/>
      <c r="W854" s="72" t="b">
        <f t="shared" si="119"/>
        <v>0</v>
      </c>
      <c r="Y854" s="91"/>
      <c r="Z854" s="91"/>
      <c r="AA854" s="91"/>
      <c r="AB854" s="91"/>
      <c r="AC854" s="91"/>
      <c r="AD854" s="91"/>
      <c r="AE854" s="91"/>
      <c r="AF854" s="91"/>
      <c r="AG854" s="91"/>
      <c r="AH854" s="91"/>
      <c r="AI854" s="91"/>
    </row>
    <row r="855" spans="3:35" s="73" customFormat="1" ht="13.2" x14ac:dyDescent="0.25">
      <c r="C855" s="125"/>
      <c r="D855" s="126"/>
      <c r="E855" s="127"/>
      <c r="F855" s="128"/>
      <c r="G855" s="128"/>
      <c r="H855" s="128"/>
      <c r="I855" s="62" t="s">
        <v>439</v>
      </c>
      <c r="J855" s="63" t="str">
        <f t="shared" si="123"/>
        <v/>
      </c>
      <c r="K855" s="64" t="str">
        <f t="shared" si="124"/>
        <v/>
      </c>
      <c r="L855" s="65"/>
      <c r="M855" s="124"/>
      <c r="N855" s="67"/>
      <c r="O855" s="68" t="str">
        <f t="shared" si="120"/>
        <v/>
      </c>
      <c r="P855" s="69" t="str">
        <f t="shared" si="125"/>
        <v/>
      </c>
      <c r="Q855" s="69" t="str">
        <f t="shared" si="126"/>
        <v/>
      </c>
      <c r="R855" s="70" t="str">
        <f t="shared" si="127"/>
        <v/>
      </c>
      <c r="S855" s="71" t="b">
        <f t="shared" si="121"/>
        <v>0</v>
      </c>
      <c r="T855" s="72" t="b">
        <f t="shared" si="122"/>
        <v>0</v>
      </c>
      <c r="U855" s="72"/>
      <c r="V855" s="72"/>
      <c r="W855" s="72" t="b">
        <f t="shared" si="119"/>
        <v>0</v>
      </c>
      <c r="Y855" s="91"/>
      <c r="Z855" s="91"/>
      <c r="AA855" s="91"/>
      <c r="AB855" s="91"/>
      <c r="AC855" s="91"/>
      <c r="AD855" s="91"/>
      <c r="AE855" s="91"/>
      <c r="AF855" s="91"/>
      <c r="AG855" s="91"/>
      <c r="AH855" s="91"/>
      <c r="AI855" s="91"/>
    </row>
    <row r="856" spans="3:35" s="73" customFormat="1" ht="13.2" x14ac:dyDescent="0.25">
      <c r="C856" s="125"/>
      <c r="D856" s="126"/>
      <c r="E856" s="127"/>
      <c r="F856" s="128"/>
      <c r="G856" s="128"/>
      <c r="H856" s="128"/>
      <c r="I856" s="62" t="s">
        <v>440</v>
      </c>
      <c r="J856" s="63" t="str">
        <f t="shared" si="123"/>
        <v/>
      </c>
      <c r="K856" s="64" t="str">
        <f t="shared" si="124"/>
        <v/>
      </c>
      <c r="L856" s="65"/>
      <c r="M856" s="124"/>
      <c r="N856" s="67"/>
      <c r="O856" s="68" t="str">
        <f t="shared" si="120"/>
        <v/>
      </c>
      <c r="P856" s="69" t="str">
        <f t="shared" si="125"/>
        <v/>
      </c>
      <c r="Q856" s="69" t="str">
        <f t="shared" si="126"/>
        <v/>
      </c>
      <c r="R856" s="70" t="str">
        <f t="shared" si="127"/>
        <v/>
      </c>
      <c r="S856" s="71" t="b">
        <f t="shared" si="121"/>
        <v>0</v>
      </c>
      <c r="T856" s="72" t="b">
        <f t="shared" si="122"/>
        <v>0</v>
      </c>
      <c r="U856" s="72"/>
      <c r="V856" s="72"/>
      <c r="W856" s="72" t="b">
        <f t="shared" si="119"/>
        <v>0</v>
      </c>
      <c r="Y856" s="91"/>
      <c r="Z856" s="91"/>
      <c r="AA856" s="91"/>
      <c r="AB856" s="91"/>
      <c r="AC856" s="91"/>
      <c r="AD856" s="91"/>
      <c r="AE856" s="91"/>
      <c r="AF856" s="91"/>
      <c r="AG856" s="91"/>
      <c r="AH856" s="91"/>
      <c r="AI856" s="91"/>
    </row>
    <row r="857" spans="3:35" s="73" customFormat="1" ht="13.2" x14ac:dyDescent="0.25">
      <c r="C857" s="125"/>
      <c r="D857" s="126"/>
      <c r="E857" s="127"/>
      <c r="F857" s="128"/>
      <c r="G857" s="128"/>
      <c r="H857" s="128"/>
      <c r="I857" s="62" t="s">
        <v>441</v>
      </c>
      <c r="J857" s="63" t="str">
        <f t="shared" si="123"/>
        <v/>
      </c>
      <c r="K857" s="64" t="str">
        <f t="shared" si="124"/>
        <v/>
      </c>
      <c r="L857" s="65"/>
      <c r="M857" s="124"/>
      <c r="N857" s="67"/>
      <c r="O857" s="68" t="str">
        <f t="shared" si="120"/>
        <v/>
      </c>
      <c r="P857" s="69" t="str">
        <f t="shared" si="125"/>
        <v/>
      </c>
      <c r="Q857" s="69" t="str">
        <f t="shared" si="126"/>
        <v/>
      </c>
      <c r="R857" s="70" t="str">
        <f t="shared" si="127"/>
        <v/>
      </c>
      <c r="S857" s="71" t="b">
        <f t="shared" si="121"/>
        <v>0</v>
      </c>
      <c r="T857" s="72" t="b">
        <f t="shared" si="122"/>
        <v>0</v>
      </c>
      <c r="U857" s="72"/>
      <c r="V857" s="72"/>
      <c r="W857" s="72" t="b">
        <f t="shared" si="119"/>
        <v>0</v>
      </c>
      <c r="Y857" s="91"/>
      <c r="Z857" s="91"/>
      <c r="AA857" s="91"/>
      <c r="AB857" s="91"/>
      <c r="AC857" s="91"/>
      <c r="AD857" s="91"/>
      <c r="AE857" s="91"/>
      <c r="AF857" s="91"/>
      <c r="AG857" s="91"/>
      <c r="AH857" s="91"/>
      <c r="AI857" s="91"/>
    </row>
    <row r="858" spans="3:35" s="73" customFormat="1" ht="13.2" x14ac:dyDescent="0.25">
      <c r="C858" s="125"/>
      <c r="D858" s="126"/>
      <c r="E858" s="127"/>
      <c r="F858" s="128"/>
      <c r="G858" s="128"/>
      <c r="H858" s="128"/>
      <c r="I858" s="62" t="s">
        <v>442</v>
      </c>
      <c r="J858" s="63" t="str">
        <f t="shared" si="123"/>
        <v/>
      </c>
      <c r="K858" s="64" t="str">
        <f t="shared" si="124"/>
        <v/>
      </c>
      <c r="L858" s="65"/>
      <c r="M858" s="124"/>
      <c r="N858" s="67"/>
      <c r="O858" s="68" t="str">
        <f t="shared" si="120"/>
        <v/>
      </c>
      <c r="P858" s="69" t="str">
        <f t="shared" si="125"/>
        <v/>
      </c>
      <c r="Q858" s="69" t="str">
        <f t="shared" si="126"/>
        <v/>
      </c>
      <c r="R858" s="70" t="str">
        <f t="shared" si="127"/>
        <v/>
      </c>
      <c r="S858" s="71" t="b">
        <f t="shared" si="121"/>
        <v>0</v>
      </c>
      <c r="T858" s="72" t="b">
        <f t="shared" si="122"/>
        <v>0</v>
      </c>
      <c r="U858" s="72"/>
      <c r="V858" s="72"/>
      <c r="W858" s="72" t="b">
        <f t="shared" si="119"/>
        <v>0</v>
      </c>
      <c r="Y858" s="91"/>
      <c r="Z858" s="91"/>
      <c r="AA858" s="91"/>
      <c r="AB858" s="91"/>
      <c r="AC858" s="91"/>
      <c r="AD858" s="91"/>
      <c r="AE858" s="91"/>
      <c r="AF858" s="91"/>
      <c r="AG858" s="91"/>
      <c r="AH858" s="91"/>
      <c r="AI858" s="91"/>
    </row>
    <row r="859" spans="3:35" s="73" customFormat="1" ht="13.2" x14ac:dyDescent="0.25">
      <c r="C859" s="125"/>
      <c r="D859" s="126"/>
      <c r="E859" s="127"/>
      <c r="F859" s="128"/>
      <c r="G859" s="128"/>
      <c r="H859" s="128"/>
      <c r="I859" s="62" t="s">
        <v>443</v>
      </c>
      <c r="J859" s="63" t="str">
        <f t="shared" si="123"/>
        <v/>
      </c>
      <c r="K859" s="64" t="str">
        <f t="shared" si="124"/>
        <v/>
      </c>
      <c r="L859" s="65"/>
      <c r="M859" s="124"/>
      <c r="N859" s="67"/>
      <c r="O859" s="68" t="str">
        <f t="shared" si="120"/>
        <v/>
      </c>
      <c r="P859" s="69" t="str">
        <f t="shared" si="125"/>
        <v/>
      </c>
      <c r="Q859" s="69" t="str">
        <f t="shared" si="126"/>
        <v/>
      </c>
      <c r="R859" s="70" t="str">
        <f t="shared" si="127"/>
        <v/>
      </c>
      <c r="S859" s="71" t="b">
        <f t="shared" si="121"/>
        <v>0</v>
      </c>
      <c r="T859" s="72" t="b">
        <f t="shared" si="122"/>
        <v>0</v>
      </c>
      <c r="U859" s="72"/>
      <c r="V859" s="72"/>
      <c r="W859" s="72" t="b">
        <f t="shared" si="119"/>
        <v>0</v>
      </c>
      <c r="Y859" s="91"/>
      <c r="Z859" s="91"/>
      <c r="AA859" s="91"/>
      <c r="AB859" s="91"/>
      <c r="AC859" s="91"/>
      <c r="AD859" s="91"/>
      <c r="AE859" s="91"/>
      <c r="AF859" s="91"/>
      <c r="AG859" s="91"/>
      <c r="AH859" s="91"/>
      <c r="AI859" s="91"/>
    </row>
    <row r="860" spans="3:35" s="73" customFormat="1" ht="13.2" x14ac:dyDescent="0.25">
      <c r="C860" s="125"/>
      <c r="D860" s="126"/>
      <c r="E860" s="127"/>
      <c r="F860" s="128"/>
      <c r="G860" s="128"/>
      <c r="H860" s="128"/>
      <c r="I860" s="62" t="s">
        <v>444</v>
      </c>
      <c r="J860" s="63" t="str">
        <f t="shared" si="123"/>
        <v/>
      </c>
      <c r="K860" s="64" t="str">
        <f t="shared" si="124"/>
        <v/>
      </c>
      <c r="L860" s="65"/>
      <c r="M860" s="124"/>
      <c r="N860" s="67"/>
      <c r="O860" s="68" t="str">
        <f t="shared" si="120"/>
        <v/>
      </c>
      <c r="P860" s="69" t="str">
        <f t="shared" si="125"/>
        <v/>
      </c>
      <c r="Q860" s="69" t="str">
        <f t="shared" si="126"/>
        <v/>
      </c>
      <c r="R860" s="70" t="str">
        <f t="shared" si="127"/>
        <v/>
      </c>
      <c r="S860" s="71" t="b">
        <f t="shared" si="121"/>
        <v>0</v>
      </c>
      <c r="T860" s="72" t="b">
        <f t="shared" si="122"/>
        <v>0</v>
      </c>
      <c r="U860" s="72"/>
      <c r="V860" s="72"/>
      <c r="W860" s="72" t="b">
        <f t="shared" si="119"/>
        <v>0</v>
      </c>
      <c r="Y860" s="91"/>
      <c r="Z860" s="91"/>
      <c r="AA860" s="91"/>
      <c r="AB860" s="91"/>
      <c r="AC860" s="91"/>
      <c r="AD860" s="91"/>
      <c r="AE860" s="91"/>
      <c r="AF860" s="91"/>
      <c r="AG860" s="91"/>
      <c r="AH860" s="91"/>
      <c r="AI860" s="91"/>
    </row>
    <row r="861" spans="3:35" s="73" customFormat="1" ht="13.2" x14ac:dyDescent="0.25">
      <c r="C861" s="125"/>
      <c r="D861" s="126"/>
      <c r="E861" s="127"/>
      <c r="F861" s="128"/>
      <c r="G861" s="128"/>
      <c r="H861" s="128"/>
      <c r="I861" s="62" t="s">
        <v>445</v>
      </c>
      <c r="J861" s="63" t="str">
        <f t="shared" si="123"/>
        <v/>
      </c>
      <c r="K861" s="64" t="str">
        <f t="shared" si="124"/>
        <v/>
      </c>
      <c r="L861" s="65"/>
      <c r="M861" s="124"/>
      <c r="N861" s="67"/>
      <c r="O861" s="68" t="str">
        <f t="shared" si="120"/>
        <v/>
      </c>
      <c r="P861" s="69" t="str">
        <f t="shared" si="125"/>
        <v/>
      </c>
      <c r="Q861" s="69" t="str">
        <f t="shared" si="126"/>
        <v/>
      </c>
      <c r="R861" s="70" t="str">
        <f t="shared" si="127"/>
        <v/>
      </c>
      <c r="S861" s="71" t="b">
        <f t="shared" si="121"/>
        <v>0</v>
      </c>
      <c r="T861" s="72" t="b">
        <f t="shared" si="122"/>
        <v>0</v>
      </c>
      <c r="U861" s="72"/>
      <c r="V861" s="72"/>
      <c r="W861" s="72" t="b">
        <f t="shared" si="119"/>
        <v>0</v>
      </c>
      <c r="Y861" s="91"/>
      <c r="Z861" s="91"/>
      <c r="AA861" s="91"/>
      <c r="AB861" s="91"/>
      <c r="AC861" s="91"/>
      <c r="AD861" s="91"/>
      <c r="AE861" s="91"/>
      <c r="AF861" s="91"/>
      <c r="AG861" s="91"/>
      <c r="AH861" s="91"/>
      <c r="AI861" s="91"/>
    </row>
    <row r="862" spans="3:35" s="73" customFormat="1" ht="13.2" x14ac:dyDescent="0.25">
      <c r="C862" s="125"/>
      <c r="D862" s="126"/>
      <c r="E862" s="127"/>
      <c r="F862" s="128"/>
      <c r="G862" s="128"/>
      <c r="H862" s="128"/>
      <c r="I862" s="62" t="s">
        <v>446</v>
      </c>
      <c r="J862" s="63" t="str">
        <f t="shared" si="123"/>
        <v/>
      </c>
      <c r="K862" s="64" t="str">
        <f t="shared" si="124"/>
        <v/>
      </c>
      <c r="L862" s="65"/>
      <c r="M862" s="124"/>
      <c r="N862" s="67"/>
      <c r="O862" s="68" t="str">
        <f t="shared" si="120"/>
        <v/>
      </c>
      <c r="P862" s="69" t="str">
        <f t="shared" si="125"/>
        <v/>
      </c>
      <c r="Q862" s="69" t="str">
        <f t="shared" si="126"/>
        <v/>
      </c>
      <c r="R862" s="70" t="str">
        <f t="shared" si="127"/>
        <v/>
      </c>
      <c r="S862" s="71" t="b">
        <f t="shared" si="121"/>
        <v>0</v>
      </c>
      <c r="T862" s="72" t="b">
        <f t="shared" si="122"/>
        <v>0</v>
      </c>
      <c r="U862" s="72"/>
      <c r="V862" s="72"/>
      <c r="W862" s="72" t="b">
        <f t="shared" si="119"/>
        <v>0</v>
      </c>
      <c r="Y862" s="91"/>
      <c r="Z862" s="91"/>
      <c r="AA862" s="91"/>
      <c r="AB862" s="91"/>
      <c r="AC862" s="91"/>
      <c r="AD862" s="91"/>
      <c r="AE862" s="91"/>
      <c r="AF862" s="91"/>
      <c r="AG862" s="91"/>
      <c r="AH862" s="91"/>
      <c r="AI862" s="91"/>
    </row>
    <row r="863" spans="3:35" s="73" customFormat="1" ht="13.2" x14ac:dyDescent="0.25">
      <c r="C863" s="125"/>
      <c r="D863" s="126"/>
      <c r="E863" s="127"/>
      <c r="F863" s="128"/>
      <c r="G863" s="128"/>
      <c r="H863" s="128"/>
      <c r="I863" s="62" t="s">
        <v>447</v>
      </c>
      <c r="J863" s="63" t="str">
        <f t="shared" si="123"/>
        <v/>
      </c>
      <c r="K863" s="64" t="str">
        <f t="shared" si="124"/>
        <v/>
      </c>
      <c r="L863" s="65"/>
      <c r="M863" s="124"/>
      <c r="N863" s="67"/>
      <c r="O863" s="68" t="str">
        <f t="shared" si="120"/>
        <v/>
      </c>
      <c r="P863" s="69" t="str">
        <f t="shared" si="125"/>
        <v/>
      </c>
      <c r="Q863" s="69" t="str">
        <f t="shared" si="126"/>
        <v/>
      </c>
      <c r="R863" s="70" t="str">
        <f t="shared" si="127"/>
        <v/>
      </c>
      <c r="S863" s="71" t="b">
        <f t="shared" si="121"/>
        <v>0</v>
      </c>
      <c r="T863" s="72" t="b">
        <f t="shared" si="122"/>
        <v>0</v>
      </c>
      <c r="U863" s="72"/>
      <c r="V863" s="72"/>
      <c r="W863" s="72" t="b">
        <f t="shared" si="119"/>
        <v>0</v>
      </c>
      <c r="Y863" s="91"/>
      <c r="Z863" s="91"/>
      <c r="AA863" s="91"/>
      <c r="AB863" s="91"/>
      <c r="AC863" s="91"/>
      <c r="AD863" s="91"/>
      <c r="AE863" s="91"/>
      <c r="AF863" s="91"/>
      <c r="AG863" s="91"/>
      <c r="AH863" s="91"/>
      <c r="AI863" s="91"/>
    </row>
    <row r="864" spans="3:35" s="73" customFormat="1" ht="13.2" x14ac:dyDescent="0.25">
      <c r="C864" s="125"/>
      <c r="D864" s="126"/>
      <c r="E864" s="127"/>
      <c r="F864" s="128"/>
      <c r="G864" s="128"/>
      <c r="H864" s="128"/>
      <c r="I864" s="62" t="s">
        <v>448</v>
      </c>
      <c r="J864" s="63" t="str">
        <f t="shared" si="123"/>
        <v/>
      </c>
      <c r="K864" s="64" t="str">
        <f t="shared" si="124"/>
        <v/>
      </c>
      <c r="L864" s="65"/>
      <c r="M864" s="124"/>
      <c r="N864" s="67"/>
      <c r="O864" s="68" t="str">
        <f t="shared" si="120"/>
        <v/>
      </c>
      <c r="P864" s="69" t="str">
        <f t="shared" si="125"/>
        <v/>
      </c>
      <c r="Q864" s="69" t="str">
        <f t="shared" si="126"/>
        <v/>
      </c>
      <c r="R864" s="70" t="str">
        <f t="shared" si="127"/>
        <v/>
      </c>
      <c r="S864" s="71" t="b">
        <f t="shared" si="121"/>
        <v>0</v>
      </c>
      <c r="T864" s="72" t="b">
        <f t="shared" si="122"/>
        <v>0</v>
      </c>
      <c r="U864" s="72"/>
      <c r="V864" s="72"/>
      <c r="W864" s="72" t="b">
        <f t="shared" si="119"/>
        <v>0</v>
      </c>
      <c r="Y864" s="91"/>
      <c r="Z864" s="91"/>
      <c r="AA864" s="91"/>
      <c r="AB864" s="91"/>
      <c r="AC864" s="91"/>
      <c r="AD864" s="91"/>
      <c r="AE864" s="91"/>
      <c r="AF864" s="91"/>
      <c r="AG864" s="91"/>
      <c r="AH864" s="91"/>
      <c r="AI864" s="91"/>
    </row>
    <row r="865" spans="3:35" s="73" customFormat="1" ht="13.2" x14ac:dyDescent="0.25">
      <c r="C865" s="125"/>
      <c r="D865" s="126"/>
      <c r="E865" s="127"/>
      <c r="F865" s="128"/>
      <c r="G865" s="128"/>
      <c r="H865" s="128"/>
      <c r="I865" s="62" t="s">
        <v>449</v>
      </c>
      <c r="J865" s="63" t="str">
        <f t="shared" si="123"/>
        <v/>
      </c>
      <c r="K865" s="64" t="str">
        <f t="shared" si="124"/>
        <v/>
      </c>
      <c r="L865" s="65"/>
      <c r="M865" s="124"/>
      <c r="N865" s="67"/>
      <c r="O865" s="68" t="str">
        <f t="shared" si="120"/>
        <v/>
      </c>
      <c r="P865" s="69" t="str">
        <f t="shared" si="125"/>
        <v/>
      </c>
      <c r="Q865" s="69" t="str">
        <f t="shared" si="126"/>
        <v/>
      </c>
      <c r="R865" s="70" t="str">
        <f t="shared" si="127"/>
        <v/>
      </c>
      <c r="S865" s="71" t="b">
        <f t="shared" si="121"/>
        <v>0</v>
      </c>
      <c r="T865" s="72" t="b">
        <f t="shared" si="122"/>
        <v>0</v>
      </c>
      <c r="U865" s="72"/>
      <c r="V865" s="72"/>
      <c r="W865" s="72" t="b">
        <f t="shared" si="119"/>
        <v>0</v>
      </c>
      <c r="Y865" s="91"/>
      <c r="Z865" s="91"/>
      <c r="AA865" s="91"/>
      <c r="AB865" s="91"/>
      <c r="AC865" s="91"/>
      <c r="AD865" s="91"/>
      <c r="AE865" s="91"/>
      <c r="AF865" s="91"/>
      <c r="AG865" s="91"/>
      <c r="AH865" s="91"/>
      <c r="AI865" s="91"/>
    </row>
    <row r="866" spans="3:35" s="73" customFormat="1" ht="13.2" x14ac:dyDescent="0.25">
      <c r="C866" s="125"/>
      <c r="D866" s="126"/>
      <c r="E866" s="127"/>
      <c r="F866" s="128"/>
      <c r="G866" s="128"/>
      <c r="H866" s="128"/>
      <c r="I866" s="62" t="s">
        <v>450</v>
      </c>
      <c r="J866" s="63" t="str">
        <f t="shared" si="123"/>
        <v/>
      </c>
      <c r="K866" s="64" t="str">
        <f t="shared" si="124"/>
        <v/>
      </c>
      <c r="L866" s="65"/>
      <c r="M866" s="124"/>
      <c r="N866" s="67"/>
      <c r="O866" s="68" t="str">
        <f t="shared" si="120"/>
        <v/>
      </c>
      <c r="P866" s="69" t="str">
        <f t="shared" si="125"/>
        <v/>
      </c>
      <c r="Q866" s="69" t="str">
        <f t="shared" si="126"/>
        <v/>
      </c>
      <c r="R866" s="70" t="str">
        <f t="shared" si="127"/>
        <v/>
      </c>
      <c r="S866" s="71" t="b">
        <f t="shared" si="121"/>
        <v>0</v>
      </c>
      <c r="T866" s="72" t="b">
        <f t="shared" si="122"/>
        <v>0</v>
      </c>
      <c r="U866" s="72"/>
      <c r="V866" s="72"/>
      <c r="W866" s="72" t="b">
        <f t="shared" si="119"/>
        <v>0</v>
      </c>
      <c r="Y866" s="91"/>
      <c r="Z866" s="91"/>
      <c r="AA866" s="91"/>
      <c r="AB866" s="91"/>
      <c r="AC866" s="91"/>
      <c r="AD866" s="91"/>
      <c r="AE866" s="91"/>
      <c r="AF866" s="91"/>
      <c r="AG866" s="91"/>
      <c r="AH866" s="91"/>
      <c r="AI866" s="91"/>
    </row>
    <row r="867" spans="3:35" s="73" customFormat="1" ht="13.2" x14ac:dyDescent="0.25">
      <c r="C867" s="125"/>
      <c r="D867" s="126"/>
      <c r="E867" s="127"/>
      <c r="F867" s="128"/>
      <c r="G867" s="128"/>
      <c r="H867" s="128"/>
      <c r="I867" s="62" t="s">
        <v>451</v>
      </c>
      <c r="J867" s="63" t="str">
        <f t="shared" si="123"/>
        <v/>
      </c>
      <c r="K867" s="64" t="str">
        <f t="shared" si="124"/>
        <v/>
      </c>
      <c r="L867" s="65"/>
      <c r="M867" s="124"/>
      <c r="N867" s="67"/>
      <c r="O867" s="68" t="str">
        <f t="shared" si="120"/>
        <v/>
      </c>
      <c r="P867" s="69" t="str">
        <f t="shared" si="125"/>
        <v/>
      </c>
      <c r="Q867" s="69" t="str">
        <f t="shared" si="126"/>
        <v/>
      </c>
      <c r="R867" s="70" t="str">
        <f t="shared" si="127"/>
        <v/>
      </c>
      <c r="S867" s="71" t="b">
        <f t="shared" si="121"/>
        <v>0</v>
      </c>
      <c r="T867" s="72" t="b">
        <f t="shared" si="122"/>
        <v>0</v>
      </c>
      <c r="U867" s="72"/>
      <c r="V867" s="72"/>
      <c r="W867" s="72" t="b">
        <f t="shared" si="119"/>
        <v>0</v>
      </c>
      <c r="Y867" s="91"/>
      <c r="Z867" s="91"/>
      <c r="AA867" s="91"/>
      <c r="AB867" s="91"/>
      <c r="AC867" s="91"/>
      <c r="AD867" s="91"/>
      <c r="AE867" s="91"/>
      <c r="AF867" s="91"/>
      <c r="AG867" s="91"/>
      <c r="AH867" s="91"/>
      <c r="AI867" s="91"/>
    </row>
    <row r="868" spans="3:35" s="73" customFormat="1" ht="13.2" x14ac:dyDescent="0.25">
      <c r="C868" s="125"/>
      <c r="D868" s="126"/>
      <c r="E868" s="127"/>
      <c r="F868" s="128"/>
      <c r="G868" s="128"/>
      <c r="H868" s="128"/>
      <c r="I868" s="62" t="s">
        <v>452</v>
      </c>
      <c r="J868" s="63" t="str">
        <f t="shared" si="123"/>
        <v/>
      </c>
      <c r="K868" s="64" t="str">
        <f t="shared" si="124"/>
        <v/>
      </c>
      <c r="L868" s="65"/>
      <c r="M868" s="124"/>
      <c r="N868" s="67"/>
      <c r="O868" s="68" t="str">
        <f t="shared" si="120"/>
        <v/>
      </c>
      <c r="P868" s="69" t="str">
        <f t="shared" si="125"/>
        <v/>
      </c>
      <c r="Q868" s="69" t="str">
        <f t="shared" si="126"/>
        <v/>
      </c>
      <c r="R868" s="70" t="str">
        <f t="shared" si="127"/>
        <v/>
      </c>
      <c r="S868" s="71" t="b">
        <f t="shared" si="121"/>
        <v>0</v>
      </c>
      <c r="T868" s="72" t="b">
        <f t="shared" si="122"/>
        <v>0</v>
      </c>
      <c r="U868" s="72"/>
      <c r="V868" s="72"/>
      <c r="W868" s="72" t="b">
        <f t="shared" si="119"/>
        <v>0</v>
      </c>
      <c r="Y868" s="91"/>
      <c r="Z868" s="91"/>
      <c r="AA868" s="91"/>
      <c r="AB868" s="91"/>
      <c r="AC868" s="91"/>
      <c r="AD868" s="91"/>
      <c r="AE868" s="91"/>
      <c r="AF868" s="91"/>
      <c r="AG868" s="91"/>
      <c r="AH868" s="91"/>
      <c r="AI868" s="91"/>
    </row>
    <row r="869" spans="3:35" s="73" customFormat="1" ht="13.2" x14ac:dyDescent="0.25">
      <c r="C869" s="125"/>
      <c r="D869" s="126"/>
      <c r="E869" s="127"/>
      <c r="F869" s="128"/>
      <c r="G869" s="128"/>
      <c r="H869" s="128"/>
      <c r="I869" s="62" t="s">
        <v>453</v>
      </c>
      <c r="J869" s="63" t="str">
        <f t="shared" si="123"/>
        <v/>
      </c>
      <c r="K869" s="64" t="str">
        <f t="shared" si="124"/>
        <v/>
      </c>
      <c r="L869" s="65"/>
      <c r="M869" s="124"/>
      <c r="N869" s="67"/>
      <c r="O869" s="68" t="str">
        <f t="shared" si="120"/>
        <v/>
      </c>
      <c r="P869" s="69" t="str">
        <f t="shared" si="125"/>
        <v/>
      </c>
      <c r="Q869" s="69" t="str">
        <f t="shared" si="126"/>
        <v/>
      </c>
      <c r="R869" s="70" t="str">
        <f t="shared" si="127"/>
        <v/>
      </c>
      <c r="S869" s="71" t="b">
        <f t="shared" si="121"/>
        <v>0</v>
      </c>
      <c r="T869" s="72" t="b">
        <f t="shared" si="122"/>
        <v>0</v>
      </c>
      <c r="U869" s="72"/>
      <c r="V869" s="72"/>
      <c r="W869" s="72" t="b">
        <f t="shared" si="119"/>
        <v>0</v>
      </c>
      <c r="Y869" s="91"/>
      <c r="Z869" s="91"/>
      <c r="AA869" s="91"/>
      <c r="AB869" s="91"/>
      <c r="AC869" s="91"/>
      <c r="AD869" s="91"/>
      <c r="AE869" s="91"/>
      <c r="AF869" s="91"/>
      <c r="AG869" s="91"/>
      <c r="AH869" s="91"/>
      <c r="AI869" s="91"/>
    </row>
    <row r="870" spans="3:35" s="73" customFormat="1" ht="13.2" x14ac:dyDescent="0.25">
      <c r="C870" s="125"/>
      <c r="D870" s="126"/>
      <c r="E870" s="127"/>
      <c r="F870" s="128"/>
      <c r="G870" s="128"/>
      <c r="H870" s="128"/>
      <c r="I870" s="62" t="s">
        <v>454</v>
      </c>
      <c r="J870" s="63" t="str">
        <f t="shared" si="123"/>
        <v/>
      </c>
      <c r="K870" s="64" t="str">
        <f t="shared" si="124"/>
        <v/>
      </c>
      <c r="L870" s="65"/>
      <c r="M870" s="124"/>
      <c r="N870" s="67"/>
      <c r="O870" s="68" t="str">
        <f t="shared" si="120"/>
        <v/>
      </c>
      <c r="P870" s="69" t="str">
        <f t="shared" si="125"/>
        <v/>
      </c>
      <c r="Q870" s="69" t="str">
        <f t="shared" si="126"/>
        <v/>
      </c>
      <c r="R870" s="70" t="str">
        <f t="shared" si="127"/>
        <v/>
      </c>
      <c r="S870" s="71" t="b">
        <f t="shared" si="121"/>
        <v>0</v>
      </c>
      <c r="T870" s="72" t="b">
        <f t="shared" si="122"/>
        <v>0</v>
      </c>
      <c r="U870" s="72"/>
      <c r="V870" s="72"/>
      <c r="W870" s="72" t="b">
        <f t="shared" si="119"/>
        <v>0</v>
      </c>
      <c r="Y870" s="91"/>
      <c r="Z870" s="91"/>
      <c r="AA870" s="91"/>
      <c r="AB870" s="91"/>
      <c r="AC870" s="91"/>
      <c r="AD870" s="91"/>
      <c r="AE870" s="91"/>
      <c r="AF870" s="91"/>
      <c r="AG870" s="91"/>
      <c r="AH870" s="91"/>
      <c r="AI870" s="91"/>
    </row>
    <row r="871" spans="3:35" s="73" customFormat="1" ht="13.2" x14ac:dyDescent="0.25">
      <c r="C871" s="125"/>
      <c r="D871" s="126"/>
      <c r="E871" s="127"/>
      <c r="F871" s="128"/>
      <c r="G871" s="128"/>
      <c r="H871" s="128"/>
      <c r="I871" s="62" t="s">
        <v>455</v>
      </c>
      <c r="J871" s="63" t="str">
        <f t="shared" si="123"/>
        <v/>
      </c>
      <c r="K871" s="64" t="str">
        <f t="shared" si="124"/>
        <v/>
      </c>
      <c r="L871" s="65"/>
      <c r="M871" s="124"/>
      <c r="N871" s="67"/>
      <c r="O871" s="68" t="str">
        <f t="shared" si="120"/>
        <v/>
      </c>
      <c r="P871" s="69" t="str">
        <f t="shared" si="125"/>
        <v/>
      </c>
      <c r="Q871" s="69" t="str">
        <f t="shared" si="126"/>
        <v/>
      </c>
      <c r="R871" s="70" t="str">
        <f t="shared" si="127"/>
        <v/>
      </c>
      <c r="S871" s="71" t="b">
        <f t="shared" si="121"/>
        <v>0</v>
      </c>
      <c r="T871" s="72" t="b">
        <f t="shared" si="122"/>
        <v>0</v>
      </c>
      <c r="U871" s="72"/>
      <c r="V871" s="72"/>
      <c r="W871" s="72" t="b">
        <f t="shared" si="119"/>
        <v>0</v>
      </c>
      <c r="Y871" s="91"/>
      <c r="Z871" s="91"/>
      <c r="AA871" s="91"/>
      <c r="AB871" s="91"/>
      <c r="AC871" s="91"/>
      <c r="AD871" s="91"/>
      <c r="AE871" s="91"/>
      <c r="AF871" s="91"/>
      <c r="AG871" s="91"/>
      <c r="AH871" s="91"/>
      <c r="AI871" s="91"/>
    </row>
    <row r="872" spans="3:35" s="73" customFormat="1" ht="13.2" x14ac:dyDescent="0.25">
      <c r="C872" s="125"/>
      <c r="D872" s="126"/>
      <c r="E872" s="127"/>
      <c r="F872" s="128"/>
      <c r="G872" s="128"/>
      <c r="H872" s="128"/>
      <c r="I872" s="62" t="s">
        <v>456</v>
      </c>
      <c r="J872" s="63" t="str">
        <f t="shared" si="123"/>
        <v/>
      </c>
      <c r="K872" s="64" t="str">
        <f t="shared" si="124"/>
        <v/>
      </c>
      <c r="L872" s="65"/>
      <c r="M872" s="124"/>
      <c r="N872" s="67"/>
      <c r="O872" s="68" t="str">
        <f t="shared" si="120"/>
        <v/>
      </c>
      <c r="P872" s="69" t="str">
        <f t="shared" si="125"/>
        <v/>
      </c>
      <c r="Q872" s="69" t="str">
        <f t="shared" si="126"/>
        <v/>
      </c>
      <c r="R872" s="70" t="str">
        <f t="shared" si="127"/>
        <v/>
      </c>
      <c r="S872" s="71" t="b">
        <f t="shared" si="121"/>
        <v>0</v>
      </c>
      <c r="T872" s="72" t="b">
        <f t="shared" si="122"/>
        <v>0</v>
      </c>
      <c r="U872" s="72"/>
      <c r="V872" s="72"/>
      <c r="W872" s="72" t="b">
        <f t="shared" si="119"/>
        <v>0</v>
      </c>
      <c r="Y872" s="91"/>
      <c r="Z872" s="91"/>
      <c r="AA872" s="91"/>
      <c r="AB872" s="91"/>
      <c r="AC872" s="91"/>
      <c r="AD872" s="91"/>
      <c r="AE872" s="91"/>
      <c r="AF872" s="91"/>
      <c r="AG872" s="91"/>
      <c r="AH872" s="91"/>
      <c r="AI872" s="91"/>
    </row>
    <row r="873" spans="3:35" s="73" customFormat="1" ht="13.2" x14ac:dyDescent="0.25">
      <c r="C873" s="125"/>
      <c r="D873" s="126"/>
      <c r="E873" s="127"/>
      <c r="F873" s="128"/>
      <c r="G873" s="128"/>
      <c r="H873" s="128"/>
      <c r="I873" s="62" t="s">
        <v>457</v>
      </c>
      <c r="J873" s="63" t="str">
        <f t="shared" si="123"/>
        <v/>
      </c>
      <c r="K873" s="64" t="str">
        <f t="shared" si="124"/>
        <v/>
      </c>
      <c r="L873" s="65"/>
      <c r="M873" s="124"/>
      <c r="N873" s="67"/>
      <c r="O873" s="68" t="str">
        <f t="shared" si="120"/>
        <v/>
      </c>
      <c r="P873" s="69" t="str">
        <f t="shared" si="125"/>
        <v/>
      </c>
      <c r="Q873" s="69" t="str">
        <f t="shared" si="126"/>
        <v/>
      </c>
      <c r="R873" s="70" t="str">
        <f t="shared" si="127"/>
        <v/>
      </c>
      <c r="S873" s="71" t="b">
        <f t="shared" si="121"/>
        <v>0</v>
      </c>
      <c r="T873" s="72" t="b">
        <f t="shared" si="122"/>
        <v>0</v>
      </c>
      <c r="U873" s="72"/>
      <c r="V873" s="72"/>
      <c r="W873" s="72" t="b">
        <f t="shared" si="119"/>
        <v>0</v>
      </c>
      <c r="Y873" s="91"/>
      <c r="Z873" s="91"/>
      <c r="AA873" s="91"/>
      <c r="AB873" s="91"/>
      <c r="AC873" s="91"/>
      <c r="AD873" s="91"/>
      <c r="AE873" s="91"/>
      <c r="AF873" s="91"/>
      <c r="AG873" s="91"/>
      <c r="AH873" s="91"/>
      <c r="AI873" s="91"/>
    </row>
    <row r="874" spans="3:35" s="73" customFormat="1" ht="13.2" x14ac:dyDescent="0.25">
      <c r="C874" s="125"/>
      <c r="D874" s="126"/>
      <c r="E874" s="127"/>
      <c r="F874" s="128"/>
      <c r="G874" s="128"/>
      <c r="H874" s="128"/>
      <c r="I874" s="62" t="s">
        <v>458</v>
      </c>
      <c r="J874" s="63" t="str">
        <f t="shared" si="123"/>
        <v/>
      </c>
      <c r="K874" s="64" t="str">
        <f t="shared" si="124"/>
        <v/>
      </c>
      <c r="L874" s="65"/>
      <c r="M874" s="124"/>
      <c r="N874" s="67"/>
      <c r="O874" s="68" t="str">
        <f t="shared" si="120"/>
        <v/>
      </c>
      <c r="P874" s="69" t="str">
        <f t="shared" si="125"/>
        <v/>
      </c>
      <c r="Q874" s="69" t="str">
        <f t="shared" si="126"/>
        <v/>
      </c>
      <c r="R874" s="70" t="str">
        <f t="shared" si="127"/>
        <v/>
      </c>
      <c r="S874" s="71" t="b">
        <f t="shared" si="121"/>
        <v>0</v>
      </c>
      <c r="T874" s="72" t="b">
        <f t="shared" si="122"/>
        <v>0</v>
      </c>
      <c r="U874" s="72"/>
      <c r="V874" s="72"/>
      <c r="W874" s="72" t="b">
        <f t="shared" si="119"/>
        <v>0</v>
      </c>
      <c r="Y874" s="91"/>
      <c r="Z874" s="91"/>
      <c r="AA874" s="91"/>
      <c r="AB874" s="91"/>
      <c r="AC874" s="91"/>
      <c r="AD874" s="91"/>
      <c r="AE874" s="91"/>
      <c r="AF874" s="91"/>
      <c r="AG874" s="91"/>
      <c r="AH874" s="91"/>
      <c r="AI874" s="91"/>
    </row>
    <row r="875" spans="3:35" s="73" customFormat="1" ht="13.2" x14ac:dyDescent="0.25">
      <c r="C875" s="125"/>
      <c r="D875" s="126"/>
      <c r="E875" s="127"/>
      <c r="F875" s="128"/>
      <c r="G875" s="128"/>
      <c r="H875" s="128"/>
      <c r="I875" s="62" t="s">
        <v>459</v>
      </c>
      <c r="J875" s="63" t="str">
        <f t="shared" si="123"/>
        <v/>
      </c>
      <c r="K875" s="64" t="str">
        <f t="shared" si="124"/>
        <v/>
      </c>
      <c r="L875" s="65"/>
      <c r="M875" s="124"/>
      <c r="N875" s="67"/>
      <c r="O875" s="68" t="str">
        <f t="shared" si="120"/>
        <v/>
      </c>
      <c r="P875" s="69" t="str">
        <f t="shared" si="125"/>
        <v/>
      </c>
      <c r="Q875" s="69" t="str">
        <f t="shared" si="126"/>
        <v/>
      </c>
      <c r="R875" s="70" t="str">
        <f t="shared" si="127"/>
        <v/>
      </c>
      <c r="S875" s="71" t="b">
        <f t="shared" si="121"/>
        <v>0</v>
      </c>
      <c r="T875" s="72" t="b">
        <f t="shared" si="122"/>
        <v>0</v>
      </c>
      <c r="U875" s="72"/>
      <c r="V875" s="72"/>
      <c r="W875" s="72" t="b">
        <f t="shared" si="119"/>
        <v>0</v>
      </c>
      <c r="Y875" s="91"/>
      <c r="Z875" s="91"/>
      <c r="AA875" s="91"/>
      <c r="AB875" s="91"/>
      <c r="AC875" s="91"/>
      <c r="AD875" s="91"/>
      <c r="AE875" s="91"/>
      <c r="AF875" s="91"/>
      <c r="AG875" s="91"/>
      <c r="AH875" s="91"/>
      <c r="AI875" s="91"/>
    </row>
    <row r="876" spans="3:35" s="73" customFormat="1" ht="13.2" x14ac:dyDescent="0.25">
      <c r="C876" s="125"/>
      <c r="D876" s="126"/>
      <c r="E876" s="127"/>
      <c r="F876" s="128"/>
      <c r="G876" s="128"/>
      <c r="H876" s="128"/>
      <c r="I876" s="62" t="s">
        <v>460</v>
      </c>
      <c r="J876" s="63" t="str">
        <f t="shared" si="123"/>
        <v/>
      </c>
      <c r="K876" s="64" t="str">
        <f t="shared" si="124"/>
        <v/>
      </c>
      <c r="L876" s="65"/>
      <c r="M876" s="124"/>
      <c r="N876" s="67"/>
      <c r="O876" s="68" t="str">
        <f t="shared" si="120"/>
        <v/>
      </c>
      <c r="P876" s="69" t="str">
        <f t="shared" si="125"/>
        <v/>
      </c>
      <c r="Q876" s="69" t="str">
        <f t="shared" si="126"/>
        <v/>
      </c>
      <c r="R876" s="70" t="str">
        <f t="shared" si="127"/>
        <v/>
      </c>
      <c r="S876" s="71" t="b">
        <f t="shared" si="121"/>
        <v>0</v>
      </c>
      <c r="T876" s="72" t="b">
        <f t="shared" si="122"/>
        <v>0</v>
      </c>
      <c r="U876" s="72"/>
      <c r="V876" s="72"/>
      <c r="W876" s="72" t="b">
        <f t="shared" si="119"/>
        <v>0</v>
      </c>
      <c r="Y876" s="91"/>
      <c r="Z876" s="91"/>
      <c r="AA876" s="91"/>
      <c r="AB876" s="91"/>
      <c r="AC876" s="91"/>
      <c r="AD876" s="91"/>
      <c r="AE876" s="91"/>
      <c r="AF876" s="91"/>
      <c r="AG876" s="91"/>
      <c r="AH876" s="91"/>
      <c r="AI876" s="91"/>
    </row>
    <row r="877" spans="3:35" s="73" customFormat="1" ht="13.2" x14ac:dyDescent="0.25">
      <c r="C877" s="125"/>
      <c r="D877" s="126"/>
      <c r="E877" s="127"/>
      <c r="F877" s="128"/>
      <c r="G877" s="128"/>
      <c r="H877" s="128"/>
      <c r="I877" s="62" t="s">
        <v>461</v>
      </c>
      <c r="J877" s="63" t="str">
        <f t="shared" si="123"/>
        <v/>
      </c>
      <c r="K877" s="64" t="str">
        <f t="shared" si="124"/>
        <v/>
      </c>
      <c r="L877" s="65"/>
      <c r="M877" s="124"/>
      <c r="N877" s="67"/>
      <c r="O877" s="68" t="str">
        <f t="shared" si="120"/>
        <v/>
      </c>
      <c r="P877" s="69" t="str">
        <f t="shared" si="125"/>
        <v/>
      </c>
      <c r="Q877" s="69" t="str">
        <f t="shared" si="126"/>
        <v/>
      </c>
      <c r="R877" s="70" t="str">
        <f t="shared" si="127"/>
        <v/>
      </c>
      <c r="S877" s="71" t="b">
        <f t="shared" si="121"/>
        <v>0</v>
      </c>
      <c r="T877" s="72" t="b">
        <f t="shared" si="122"/>
        <v>0</v>
      </c>
      <c r="U877" s="72"/>
      <c r="V877" s="72"/>
      <c r="W877" s="72" t="b">
        <f t="shared" si="119"/>
        <v>0</v>
      </c>
      <c r="Y877" s="91"/>
      <c r="Z877" s="91"/>
      <c r="AA877" s="91"/>
      <c r="AB877" s="91"/>
      <c r="AC877" s="91"/>
      <c r="AD877" s="91"/>
      <c r="AE877" s="91"/>
      <c r="AF877" s="91"/>
      <c r="AG877" s="91"/>
      <c r="AH877" s="91"/>
      <c r="AI877" s="91"/>
    </row>
    <row r="878" spans="3:35" s="73" customFormat="1" ht="13.2" x14ac:dyDescent="0.25">
      <c r="C878" s="125"/>
      <c r="D878" s="126"/>
      <c r="E878" s="127"/>
      <c r="F878" s="128"/>
      <c r="G878" s="128"/>
      <c r="H878" s="128"/>
      <c r="I878" s="62" t="s">
        <v>462</v>
      </c>
      <c r="J878" s="63" t="str">
        <f t="shared" si="123"/>
        <v/>
      </c>
      <c r="K878" s="64" t="str">
        <f t="shared" si="124"/>
        <v/>
      </c>
      <c r="L878" s="65"/>
      <c r="M878" s="124"/>
      <c r="N878" s="67"/>
      <c r="O878" s="68" t="str">
        <f t="shared" si="120"/>
        <v/>
      </c>
      <c r="P878" s="69" t="str">
        <f t="shared" si="125"/>
        <v/>
      </c>
      <c r="Q878" s="69" t="str">
        <f t="shared" si="126"/>
        <v/>
      </c>
      <c r="R878" s="70" t="str">
        <f t="shared" si="127"/>
        <v/>
      </c>
      <c r="S878" s="71" t="b">
        <f t="shared" si="121"/>
        <v>0</v>
      </c>
      <c r="T878" s="72" t="b">
        <f t="shared" si="122"/>
        <v>0</v>
      </c>
      <c r="U878" s="72"/>
      <c r="V878" s="72"/>
      <c r="W878" s="72" t="b">
        <f t="shared" si="119"/>
        <v>0</v>
      </c>
      <c r="Y878" s="91"/>
      <c r="Z878" s="91"/>
      <c r="AA878" s="91"/>
      <c r="AB878" s="91"/>
      <c r="AC878" s="91"/>
      <c r="AD878" s="91"/>
      <c r="AE878" s="91"/>
      <c r="AF878" s="91"/>
      <c r="AG878" s="91"/>
      <c r="AH878" s="91"/>
      <c r="AI878" s="91"/>
    </row>
    <row r="879" spans="3:35" s="73" customFormat="1" ht="13.2" x14ac:dyDescent="0.25">
      <c r="C879" s="125"/>
      <c r="D879" s="126"/>
      <c r="E879" s="127"/>
      <c r="F879" s="128"/>
      <c r="G879" s="128"/>
      <c r="H879" s="128"/>
      <c r="I879" s="62" t="s">
        <v>463</v>
      </c>
      <c r="J879" s="63" t="str">
        <f t="shared" si="123"/>
        <v/>
      </c>
      <c r="K879" s="64" t="str">
        <f t="shared" si="124"/>
        <v/>
      </c>
      <c r="L879" s="65"/>
      <c r="M879" s="124"/>
      <c r="N879" s="67"/>
      <c r="O879" s="68" t="str">
        <f t="shared" si="120"/>
        <v/>
      </c>
      <c r="P879" s="69" t="str">
        <f t="shared" si="125"/>
        <v/>
      </c>
      <c r="Q879" s="69" t="str">
        <f t="shared" si="126"/>
        <v/>
      </c>
      <c r="R879" s="70" t="str">
        <f t="shared" si="127"/>
        <v/>
      </c>
      <c r="S879" s="71" t="b">
        <f t="shared" si="121"/>
        <v>0</v>
      </c>
      <c r="T879" s="72" t="b">
        <f t="shared" si="122"/>
        <v>0</v>
      </c>
      <c r="U879" s="72"/>
      <c r="V879" s="72"/>
      <c r="W879" s="72" t="b">
        <f t="shared" si="119"/>
        <v>0</v>
      </c>
      <c r="Y879" s="91"/>
      <c r="Z879" s="91"/>
      <c r="AA879" s="91"/>
      <c r="AB879" s="91"/>
      <c r="AC879" s="91"/>
      <c r="AD879" s="91"/>
      <c r="AE879" s="91"/>
      <c r="AF879" s="91"/>
      <c r="AG879" s="91"/>
      <c r="AH879" s="91"/>
      <c r="AI879" s="91"/>
    </row>
    <row r="880" spans="3:35" s="73" customFormat="1" ht="13.2" x14ac:dyDescent="0.25">
      <c r="C880" s="125"/>
      <c r="D880" s="126"/>
      <c r="E880" s="127"/>
      <c r="F880" s="128"/>
      <c r="G880" s="128"/>
      <c r="H880" s="128"/>
      <c r="I880" s="62" t="s">
        <v>464</v>
      </c>
      <c r="J880" s="63" t="str">
        <f t="shared" si="123"/>
        <v/>
      </c>
      <c r="K880" s="64" t="str">
        <f t="shared" si="124"/>
        <v/>
      </c>
      <c r="L880" s="65"/>
      <c r="M880" s="124"/>
      <c r="N880" s="67"/>
      <c r="O880" s="68" t="str">
        <f t="shared" si="120"/>
        <v/>
      </c>
      <c r="P880" s="69" t="str">
        <f t="shared" si="125"/>
        <v/>
      </c>
      <c r="Q880" s="69" t="str">
        <f t="shared" si="126"/>
        <v/>
      </c>
      <c r="R880" s="70" t="str">
        <f t="shared" si="127"/>
        <v/>
      </c>
      <c r="S880" s="71" t="b">
        <f t="shared" si="121"/>
        <v>0</v>
      </c>
      <c r="T880" s="72" t="b">
        <f t="shared" si="122"/>
        <v>0</v>
      </c>
      <c r="U880" s="72"/>
      <c r="V880" s="72"/>
      <c r="W880" s="72" t="b">
        <f t="shared" si="119"/>
        <v>0</v>
      </c>
      <c r="Y880" s="91"/>
      <c r="Z880" s="91"/>
      <c r="AA880" s="91"/>
      <c r="AB880" s="91"/>
      <c r="AC880" s="91"/>
      <c r="AD880" s="91"/>
      <c r="AE880" s="91"/>
      <c r="AF880" s="91"/>
      <c r="AG880" s="91"/>
      <c r="AH880" s="91"/>
      <c r="AI880" s="91"/>
    </row>
    <row r="881" spans="3:35" s="73" customFormat="1" ht="13.2" x14ac:dyDescent="0.25">
      <c r="C881" s="125"/>
      <c r="D881" s="126"/>
      <c r="E881" s="127"/>
      <c r="F881" s="128"/>
      <c r="G881" s="128"/>
      <c r="H881" s="128"/>
      <c r="I881" s="62" t="s">
        <v>465</v>
      </c>
      <c r="J881" s="63" t="str">
        <f t="shared" si="123"/>
        <v/>
      </c>
      <c r="K881" s="64" t="str">
        <f t="shared" si="124"/>
        <v/>
      </c>
      <c r="L881" s="65"/>
      <c r="M881" s="124"/>
      <c r="N881" s="67"/>
      <c r="O881" s="68" t="str">
        <f t="shared" si="120"/>
        <v/>
      </c>
      <c r="P881" s="69" t="str">
        <f t="shared" si="125"/>
        <v/>
      </c>
      <c r="Q881" s="69" t="str">
        <f t="shared" si="126"/>
        <v/>
      </c>
      <c r="R881" s="70" t="str">
        <f t="shared" si="127"/>
        <v/>
      </c>
      <c r="S881" s="71" t="b">
        <f t="shared" si="121"/>
        <v>0</v>
      </c>
      <c r="T881" s="72" t="b">
        <f t="shared" si="122"/>
        <v>0</v>
      </c>
      <c r="U881" s="72"/>
      <c r="V881" s="72"/>
      <c r="W881" s="72" t="b">
        <f t="shared" si="119"/>
        <v>0</v>
      </c>
      <c r="Y881" s="91"/>
      <c r="Z881" s="91"/>
      <c r="AA881" s="91"/>
      <c r="AB881" s="91"/>
      <c r="AC881" s="91"/>
      <c r="AD881" s="91"/>
      <c r="AE881" s="91"/>
      <c r="AF881" s="91"/>
      <c r="AG881" s="91"/>
      <c r="AH881" s="91"/>
      <c r="AI881" s="91"/>
    </row>
    <row r="882" spans="3:35" s="73" customFormat="1" ht="13.2" x14ac:dyDescent="0.25">
      <c r="C882" s="125"/>
      <c r="D882" s="126"/>
      <c r="E882" s="127"/>
      <c r="F882" s="128"/>
      <c r="G882" s="128"/>
      <c r="H882" s="128"/>
      <c r="I882" s="62" t="s">
        <v>466</v>
      </c>
      <c r="J882" s="63" t="str">
        <f t="shared" si="123"/>
        <v/>
      </c>
      <c r="K882" s="64" t="str">
        <f t="shared" si="124"/>
        <v/>
      </c>
      <c r="L882" s="65"/>
      <c r="M882" s="124"/>
      <c r="N882" s="67"/>
      <c r="O882" s="68" t="str">
        <f t="shared" si="120"/>
        <v/>
      </c>
      <c r="P882" s="69" t="str">
        <f t="shared" si="125"/>
        <v/>
      </c>
      <c r="Q882" s="69" t="str">
        <f t="shared" si="126"/>
        <v/>
      </c>
      <c r="R882" s="70" t="str">
        <f t="shared" si="127"/>
        <v/>
      </c>
      <c r="S882" s="71" t="b">
        <f t="shared" si="121"/>
        <v>0</v>
      </c>
      <c r="T882" s="72" t="b">
        <f t="shared" si="122"/>
        <v>0</v>
      </c>
      <c r="U882" s="72"/>
      <c r="V882" s="72"/>
      <c r="W882" s="72" t="b">
        <f t="shared" si="119"/>
        <v>0</v>
      </c>
      <c r="Y882" s="91"/>
      <c r="Z882" s="91"/>
      <c r="AA882" s="91"/>
      <c r="AB882" s="91"/>
      <c r="AC882" s="91"/>
      <c r="AD882" s="91"/>
      <c r="AE882" s="91"/>
      <c r="AF882" s="91"/>
      <c r="AG882" s="91"/>
      <c r="AH882" s="91"/>
      <c r="AI882" s="91"/>
    </row>
    <row r="883" spans="3:35" s="73" customFormat="1" ht="13.2" x14ac:dyDescent="0.25">
      <c r="C883" s="125"/>
      <c r="D883" s="126"/>
      <c r="E883" s="127"/>
      <c r="F883" s="128"/>
      <c r="G883" s="128"/>
      <c r="H883" s="128"/>
      <c r="I883" s="62" t="s">
        <v>467</v>
      </c>
      <c r="J883" s="63" t="str">
        <f t="shared" si="123"/>
        <v/>
      </c>
      <c r="K883" s="64" t="str">
        <f t="shared" si="124"/>
        <v/>
      </c>
      <c r="L883" s="65"/>
      <c r="M883" s="124"/>
      <c r="N883" s="67"/>
      <c r="O883" s="68" t="str">
        <f t="shared" si="120"/>
        <v/>
      </c>
      <c r="P883" s="69" t="str">
        <f t="shared" si="125"/>
        <v/>
      </c>
      <c r="Q883" s="69" t="str">
        <f t="shared" si="126"/>
        <v/>
      </c>
      <c r="R883" s="70" t="str">
        <f t="shared" si="127"/>
        <v/>
      </c>
      <c r="S883" s="71" t="b">
        <f t="shared" si="121"/>
        <v>0</v>
      </c>
      <c r="T883" s="72" t="b">
        <f t="shared" si="122"/>
        <v>0</v>
      </c>
      <c r="U883" s="72"/>
      <c r="V883" s="72"/>
      <c r="W883" s="72" t="b">
        <f t="shared" si="119"/>
        <v>0</v>
      </c>
      <c r="Y883" s="91"/>
      <c r="Z883" s="91"/>
      <c r="AA883" s="91"/>
      <c r="AB883" s="91"/>
      <c r="AC883" s="91"/>
      <c r="AD883" s="91"/>
      <c r="AE883" s="91"/>
      <c r="AF883" s="91"/>
      <c r="AG883" s="91"/>
      <c r="AH883" s="91"/>
      <c r="AI883" s="91"/>
    </row>
    <row r="884" spans="3:35" s="73" customFormat="1" ht="13.2" x14ac:dyDescent="0.25">
      <c r="C884" s="125"/>
      <c r="D884" s="126"/>
      <c r="E884" s="127"/>
      <c r="F884" s="128"/>
      <c r="G884" s="128"/>
      <c r="H884" s="128"/>
      <c r="I884" s="62" t="s">
        <v>468</v>
      </c>
      <c r="J884" s="63" t="str">
        <f t="shared" si="123"/>
        <v/>
      </c>
      <c r="K884" s="64" t="str">
        <f t="shared" si="124"/>
        <v/>
      </c>
      <c r="L884" s="65"/>
      <c r="M884" s="124"/>
      <c r="N884" s="67"/>
      <c r="O884" s="68" t="str">
        <f t="shared" si="120"/>
        <v/>
      </c>
      <c r="P884" s="69" t="str">
        <f t="shared" si="125"/>
        <v/>
      </c>
      <c r="Q884" s="69" t="str">
        <f t="shared" si="126"/>
        <v/>
      </c>
      <c r="R884" s="70" t="str">
        <f t="shared" si="127"/>
        <v/>
      </c>
      <c r="S884" s="71" t="b">
        <f t="shared" si="121"/>
        <v>0</v>
      </c>
      <c r="T884" s="72" t="b">
        <f t="shared" si="122"/>
        <v>0</v>
      </c>
      <c r="U884" s="72"/>
      <c r="V884" s="72"/>
      <c r="W884" s="72" t="b">
        <f t="shared" si="119"/>
        <v>0</v>
      </c>
      <c r="Y884" s="91"/>
      <c r="Z884" s="91"/>
      <c r="AA884" s="91"/>
      <c r="AB884" s="91"/>
      <c r="AC884" s="91"/>
      <c r="AD884" s="91"/>
      <c r="AE884" s="91"/>
      <c r="AF884" s="91"/>
      <c r="AG884" s="91"/>
      <c r="AH884" s="91"/>
      <c r="AI884" s="91"/>
    </row>
    <row r="885" spans="3:35" s="73" customFormat="1" ht="13.2" x14ac:dyDescent="0.25">
      <c r="C885" s="125"/>
      <c r="D885" s="126"/>
      <c r="E885" s="127"/>
      <c r="F885" s="128"/>
      <c r="G885" s="128"/>
      <c r="H885" s="128"/>
      <c r="I885" s="62" t="s">
        <v>469</v>
      </c>
      <c r="J885" s="63" t="str">
        <f t="shared" si="123"/>
        <v/>
      </c>
      <c r="K885" s="64" t="str">
        <f t="shared" si="124"/>
        <v/>
      </c>
      <c r="L885" s="65"/>
      <c r="M885" s="124"/>
      <c r="N885" s="67"/>
      <c r="O885" s="68" t="str">
        <f t="shared" si="120"/>
        <v/>
      </c>
      <c r="P885" s="69" t="str">
        <f t="shared" si="125"/>
        <v/>
      </c>
      <c r="Q885" s="69" t="str">
        <f t="shared" si="126"/>
        <v/>
      </c>
      <c r="R885" s="70" t="str">
        <f t="shared" si="127"/>
        <v/>
      </c>
      <c r="S885" s="71" t="b">
        <f t="shared" si="121"/>
        <v>0</v>
      </c>
      <c r="T885" s="72" t="b">
        <f t="shared" si="122"/>
        <v>0</v>
      </c>
      <c r="U885" s="72"/>
      <c r="V885" s="72"/>
      <c r="W885" s="72" t="b">
        <f t="shared" si="119"/>
        <v>0</v>
      </c>
      <c r="Y885" s="91"/>
      <c r="Z885" s="91"/>
      <c r="AA885" s="91"/>
      <c r="AB885" s="91"/>
      <c r="AC885" s="91"/>
      <c r="AD885" s="91"/>
      <c r="AE885" s="91"/>
      <c r="AF885" s="91"/>
      <c r="AG885" s="91"/>
      <c r="AH885" s="91"/>
      <c r="AI885" s="91"/>
    </row>
    <row r="886" spans="3:35" s="73" customFormat="1" ht="13.2" x14ac:dyDescent="0.25">
      <c r="C886" s="125"/>
      <c r="D886" s="126"/>
      <c r="E886" s="127"/>
      <c r="F886" s="128"/>
      <c r="G886" s="128"/>
      <c r="H886" s="128"/>
      <c r="I886" s="62" t="s">
        <v>470</v>
      </c>
      <c r="J886" s="63" t="str">
        <f t="shared" si="123"/>
        <v/>
      </c>
      <c r="K886" s="64" t="str">
        <f t="shared" si="124"/>
        <v/>
      </c>
      <c r="L886" s="65"/>
      <c r="M886" s="124"/>
      <c r="N886" s="67"/>
      <c r="O886" s="68" t="str">
        <f t="shared" si="120"/>
        <v/>
      </c>
      <c r="P886" s="69" t="str">
        <f t="shared" si="125"/>
        <v/>
      </c>
      <c r="Q886" s="69" t="str">
        <f t="shared" si="126"/>
        <v/>
      </c>
      <c r="R886" s="70" t="str">
        <f t="shared" si="127"/>
        <v/>
      </c>
      <c r="S886" s="71" t="b">
        <f t="shared" si="121"/>
        <v>0</v>
      </c>
      <c r="T886" s="72" t="b">
        <f t="shared" si="122"/>
        <v>0</v>
      </c>
      <c r="U886" s="72"/>
      <c r="V886" s="72"/>
      <c r="W886" s="72" t="b">
        <f t="shared" si="119"/>
        <v>0</v>
      </c>
      <c r="Y886" s="91"/>
      <c r="Z886" s="91"/>
      <c r="AA886" s="91"/>
      <c r="AB886" s="91"/>
      <c r="AC886" s="91"/>
      <c r="AD886" s="91"/>
      <c r="AE886" s="91"/>
      <c r="AF886" s="91"/>
      <c r="AG886" s="91"/>
      <c r="AH886" s="91"/>
      <c r="AI886" s="91"/>
    </row>
    <row r="887" spans="3:35" s="73" customFormat="1" ht="13.2" x14ac:dyDescent="0.25">
      <c r="C887" s="125"/>
      <c r="D887" s="126"/>
      <c r="E887" s="127"/>
      <c r="F887" s="128"/>
      <c r="G887" s="128"/>
      <c r="H887" s="128"/>
      <c r="I887" s="62" t="s">
        <v>471</v>
      </c>
      <c r="J887" s="63" t="str">
        <f t="shared" si="123"/>
        <v/>
      </c>
      <c r="K887" s="64" t="str">
        <f t="shared" si="124"/>
        <v/>
      </c>
      <c r="L887" s="65"/>
      <c r="M887" s="124"/>
      <c r="N887" s="67"/>
      <c r="O887" s="68" t="str">
        <f t="shared" si="120"/>
        <v/>
      </c>
      <c r="P887" s="69" t="str">
        <f t="shared" si="125"/>
        <v/>
      </c>
      <c r="Q887" s="69" t="str">
        <f t="shared" si="126"/>
        <v/>
      </c>
      <c r="R887" s="70" t="str">
        <f t="shared" si="127"/>
        <v/>
      </c>
      <c r="S887" s="71" t="b">
        <f t="shared" si="121"/>
        <v>0</v>
      </c>
      <c r="T887" s="72" t="b">
        <f t="shared" si="122"/>
        <v>0</v>
      </c>
      <c r="U887" s="72"/>
      <c r="V887" s="72"/>
      <c r="W887" s="72" t="b">
        <f t="shared" ref="W887:W950" si="128">T887</f>
        <v>0</v>
      </c>
      <c r="Y887" s="91"/>
      <c r="Z887" s="91"/>
      <c r="AA887" s="91"/>
      <c r="AB887" s="91"/>
      <c r="AC887" s="91"/>
      <c r="AD887" s="91"/>
      <c r="AE887" s="91"/>
      <c r="AF887" s="91"/>
      <c r="AG887" s="91"/>
      <c r="AH887" s="91"/>
      <c r="AI887" s="91"/>
    </row>
    <row r="888" spans="3:35" s="73" customFormat="1" ht="13.2" x14ac:dyDescent="0.25">
      <c r="C888" s="125"/>
      <c r="D888" s="126"/>
      <c r="E888" s="127"/>
      <c r="F888" s="128"/>
      <c r="G888" s="128"/>
      <c r="H888" s="128"/>
      <c r="I888" s="62" t="s">
        <v>472</v>
      </c>
      <c r="J888" s="63" t="str">
        <f t="shared" si="123"/>
        <v/>
      </c>
      <c r="K888" s="64" t="str">
        <f t="shared" si="124"/>
        <v/>
      </c>
      <c r="L888" s="65"/>
      <c r="M888" s="124"/>
      <c r="N888" s="67"/>
      <c r="O888" s="68" t="str">
        <f t="shared" si="120"/>
        <v/>
      </c>
      <c r="P888" s="69" t="str">
        <f t="shared" si="125"/>
        <v/>
      </c>
      <c r="Q888" s="69" t="str">
        <f t="shared" si="126"/>
        <v/>
      </c>
      <c r="R888" s="70" t="str">
        <f t="shared" si="127"/>
        <v/>
      </c>
      <c r="S888" s="71" t="b">
        <f t="shared" si="121"/>
        <v>0</v>
      </c>
      <c r="T888" s="72" t="b">
        <f t="shared" si="122"/>
        <v>0</v>
      </c>
      <c r="U888" s="72"/>
      <c r="V888" s="72"/>
      <c r="W888" s="72" t="b">
        <f t="shared" si="128"/>
        <v>0</v>
      </c>
      <c r="Y888" s="91"/>
      <c r="Z888" s="91"/>
      <c r="AA888" s="91"/>
      <c r="AB888" s="91"/>
      <c r="AC888" s="91"/>
      <c r="AD888" s="91"/>
      <c r="AE888" s="91"/>
      <c r="AF888" s="91"/>
      <c r="AG888" s="91"/>
      <c r="AH888" s="91"/>
      <c r="AI888" s="91"/>
    </row>
    <row r="889" spans="3:35" s="73" customFormat="1" ht="13.2" x14ac:dyDescent="0.25">
      <c r="C889" s="125"/>
      <c r="D889" s="126"/>
      <c r="E889" s="127"/>
      <c r="F889" s="128"/>
      <c r="G889" s="128"/>
      <c r="H889" s="128"/>
      <c r="I889" s="62" t="s">
        <v>473</v>
      </c>
      <c r="J889" s="63" t="str">
        <f t="shared" si="123"/>
        <v/>
      </c>
      <c r="K889" s="64" t="str">
        <f t="shared" si="124"/>
        <v/>
      </c>
      <c r="L889" s="65"/>
      <c r="M889" s="124"/>
      <c r="N889" s="67"/>
      <c r="O889" s="68" t="str">
        <f t="shared" si="120"/>
        <v/>
      </c>
      <c r="P889" s="69" t="str">
        <f t="shared" si="125"/>
        <v/>
      </c>
      <c r="Q889" s="69" t="str">
        <f t="shared" si="126"/>
        <v/>
      </c>
      <c r="R889" s="70" t="str">
        <f t="shared" si="127"/>
        <v/>
      </c>
      <c r="S889" s="71" t="b">
        <f t="shared" si="121"/>
        <v>0</v>
      </c>
      <c r="T889" s="72" t="b">
        <f t="shared" si="122"/>
        <v>0</v>
      </c>
      <c r="U889" s="72"/>
      <c r="V889" s="72"/>
      <c r="W889" s="72" t="b">
        <f t="shared" si="128"/>
        <v>0</v>
      </c>
      <c r="Y889" s="91"/>
      <c r="Z889" s="91"/>
      <c r="AA889" s="91"/>
      <c r="AB889" s="91"/>
      <c r="AC889" s="91"/>
      <c r="AD889" s="91"/>
      <c r="AE889" s="91"/>
      <c r="AF889" s="91"/>
      <c r="AG889" s="91"/>
      <c r="AH889" s="91"/>
      <c r="AI889" s="91"/>
    </row>
    <row r="890" spans="3:35" s="73" customFormat="1" ht="13.2" x14ac:dyDescent="0.25">
      <c r="C890" s="125"/>
      <c r="D890" s="126"/>
      <c r="E890" s="127"/>
      <c r="F890" s="128"/>
      <c r="G890" s="128"/>
      <c r="H890" s="128"/>
      <c r="I890" s="62" t="s">
        <v>474</v>
      </c>
      <c r="J890" s="63" t="str">
        <f t="shared" si="123"/>
        <v/>
      </c>
      <c r="K890" s="64" t="str">
        <f t="shared" si="124"/>
        <v/>
      </c>
      <c r="L890" s="65"/>
      <c r="M890" s="124"/>
      <c r="N890" s="67"/>
      <c r="O890" s="68" t="str">
        <f t="shared" si="120"/>
        <v/>
      </c>
      <c r="P890" s="69" t="str">
        <f t="shared" si="125"/>
        <v/>
      </c>
      <c r="Q890" s="69" t="str">
        <f t="shared" si="126"/>
        <v/>
      </c>
      <c r="R890" s="70" t="str">
        <f t="shared" si="127"/>
        <v/>
      </c>
      <c r="S890" s="71" t="b">
        <f t="shared" si="121"/>
        <v>0</v>
      </c>
      <c r="T890" s="72" t="b">
        <f t="shared" si="122"/>
        <v>0</v>
      </c>
      <c r="U890" s="72"/>
      <c r="V890" s="72"/>
      <c r="W890" s="72" t="b">
        <f t="shared" si="128"/>
        <v>0</v>
      </c>
      <c r="Y890" s="91"/>
      <c r="Z890" s="91"/>
      <c r="AA890" s="91"/>
      <c r="AB890" s="91"/>
      <c r="AC890" s="91"/>
      <c r="AD890" s="91"/>
      <c r="AE890" s="91"/>
      <c r="AF890" s="91"/>
      <c r="AG890" s="91"/>
      <c r="AH890" s="91"/>
      <c r="AI890" s="91"/>
    </row>
    <row r="891" spans="3:35" s="73" customFormat="1" ht="13.2" x14ac:dyDescent="0.25">
      <c r="C891" s="125"/>
      <c r="D891" s="126"/>
      <c r="E891" s="127"/>
      <c r="F891" s="128"/>
      <c r="G891" s="128"/>
      <c r="H891" s="128"/>
      <c r="I891" s="62" t="s">
        <v>475</v>
      </c>
      <c r="J891" s="63" t="str">
        <f t="shared" si="123"/>
        <v/>
      </c>
      <c r="K891" s="64" t="str">
        <f t="shared" si="124"/>
        <v/>
      </c>
      <c r="L891" s="65"/>
      <c r="M891" s="124"/>
      <c r="N891" s="67"/>
      <c r="O891" s="68" t="str">
        <f t="shared" si="120"/>
        <v/>
      </c>
      <c r="P891" s="69" t="str">
        <f t="shared" si="125"/>
        <v/>
      </c>
      <c r="Q891" s="69" t="str">
        <f t="shared" si="126"/>
        <v/>
      </c>
      <c r="R891" s="70" t="str">
        <f t="shared" si="127"/>
        <v/>
      </c>
      <c r="S891" s="71" t="b">
        <f t="shared" si="121"/>
        <v>0</v>
      </c>
      <c r="T891" s="72" t="b">
        <f t="shared" si="122"/>
        <v>0</v>
      </c>
      <c r="U891" s="72"/>
      <c r="V891" s="72"/>
      <c r="W891" s="72" t="b">
        <f t="shared" si="128"/>
        <v>0</v>
      </c>
      <c r="Y891" s="91"/>
      <c r="Z891" s="91"/>
      <c r="AA891" s="91"/>
      <c r="AB891" s="91"/>
      <c r="AC891" s="91"/>
      <c r="AD891" s="91"/>
      <c r="AE891" s="91"/>
      <c r="AF891" s="91"/>
      <c r="AG891" s="91"/>
      <c r="AH891" s="91"/>
      <c r="AI891" s="91"/>
    </row>
    <row r="892" spans="3:35" s="73" customFormat="1" ht="13.2" x14ac:dyDescent="0.25">
      <c r="C892" s="125"/>
      <c r="D892" s="126"/>
      <c r="E892" s="127"/>
      <c r="F892" s="128"/>
      <c r="G892" s="128"/>
      <c r="H892" s="128"/>
      <c r="I892" s="62" t="s">
        <v>476</v>
      </c>
      <c r="J892" s="63" t="str">
        <f t="shared" si="123"/>
        <v/>
      </c>
      <c r="K892" s="64" t="str">
        <f t="shared" si="124"/>
        <v/>
      </c>
      <c r="L892" s="65"/>
      <c r="M892" s="124"/>
      <c r="N892" s="67"/>
      <c r="O892" s="68" t="str">
        <f t="shared" si="120"/>
        <v/>
      </c>
      <c r="P892" s="69" t="str">
        <f t="shared" si="125"/>
        <v/>
      </c>
      <c r="Q892" s="69" t="str">
        <f t="shared" si="126"/>
        <v/>
      </c>
      <c r="R892" s="70" t="str">
        <f t="shared" si="127"/>
        <v/>
      </c>
      <c r="S892" s="71" t="b">
        <f t="shared" si="121"/>
        <v>0</v>
      </c>
      <c r="T892" s="72" t="b">
        <f t="shared" si="122"/>
        <v>0</v>
      </c>
      <c r="U892" s="72"/>
      <c r="V892" s="72"/>
      <c r="W892" s="72" t="b">
        <f t="shared" si="128"/>
        <v>0</v>
      </c>
      <c r="Y892" s="91"/>
      <c r="Z892" s="91"/>
      <c r="AA892" s="91"/>
      <c r="AB892" s="91"/>
      <c r="AC892" s="91"/>
      <c r="AD892" s="91"/>
      <c r="AE892" s="91"/>
      <c r="AF892" s="91"/>
      <c r="AG892" s="91"/>
      <c r="AH892" s="91"/>
      <c r="AI892" s="91"/>
    </row>
    <row r="893" spans="3:35" s="73" customFormat="1" ht="13.2" x14ac:dyDescent="0.25">
      <c r="C893" s="125"/>
      <c r="D893" s="126"/>
      <c r="E893" s="127"/>
      <c r="F893" s="128"/>
      <c r="G893" s="128"/>
      <c r="H893" s="128"/>
      <c r="I893" s="62" t="s">
        <v>477</v>
      </c>
      <c r="J893" s="63" t="str">
        <f t="shared" si="123"/>
        <v/>
      </c>
      <c r="K893" s="64" t="str">
        <f t="shared" si="124"/>
        <v/>
      </c>
      <c r="L893" s="65"/>
      <c r="M893" s="124"/>
      <c r="N893" s="67"/>
      <c r="O893" s="68" t="str">
        <f t="shared" si="120"/>
        <v/>
      </c>
      <c r="P893" s="69" t="str">
        <f t="shared" si="125"/>
        <v/>
      </c>
      <c r="Q893" s="69" t="str">
        <f t="shared" si="126"/>
        <v/>
      </c>
      <c r="R893" s="70" t="str">
        <f t="shared" si="127"/>
        <v/>
      </c>
      <c r="S893" s="71" t="b">
        <f t="shared" si="121"/>
        <v>0</v>
      </c>
      <c r="T893" s="72" t="b">
        <f t="shared" si="122"/>
        <v>0</v>
      </c>
      <c r="U893" s="72"/>
      <c r="V893" s="72"/>
      <c r="W893" s="72" t="b">
        <f t="shared" si="128"/>
        <v>0</v>
      </c>
      <c r="Y893" s="91"/>
      <c r="Z893" s="91"/>
      <c r="AA893" s="91"/>
      <c r="AB893" s="91"/>
      <c r="AC893" s="91"/>
      <c r="AD893" s="91"/>
      <c r="AE893" s="91"/>
      <c r="AF893" s="91"/>
      <c r="AG893" s="91"/>
      <c r="AH893" s="91"/>
      <c r="AI893" s="91"/>
    </row>
    <row r="894" spans="3:35" s="73" customFormat="1" ht="13.2" x14ac:dyDescent="0.25">
      <c r="C894" s="125"/>
      <c r="D894" s="126"/>
      <c r="E894" s="127"/>
      <c r="F894" s="128"/>
      <c r="G894" s="128"/>
      <c r="H894" s="128"/>
      <c r="I894" s="62" t="s">
        <v>478</v>
      </c>
      <c r="J894" s="63" t="str">
        <f t="shared" si="123"/>
        <v/>
      </c>
      <c r="K894" s="64" t="str">
        <f t="shared" si="124"/>
        <v/>
      </c>
      <c r="L894" s="65"/>
      <c r="M894" s="124"/>
      <c r="N894" s="67"/>
      <c r="O894" s="68" t="str">
        <f t="shared" si="120"/>
        <v/>
      </c>
      <c r="P894" s="69" t="str">
        <f t="shared" si="125"/>
        <v/>
      </c>
      <c r="Q894" s="69" t="str">
        <f t="shared" si="126"/>
        <v/>
      </c>
      <c r="R894" s="70" t="str">
        <f t="shared" si="127"/>
        <v/>
      </c>
      <c r="S894" s="71" t="b">
        <f t="shared" si="121"/>
        <v>0</v>
      </c>
      <c r="T894" s="72" t="b">
        <f t="shared" si="122"/>
        <v>0</v>
      </c>
      <c r="U894" s="72"/>
      <c r="V894" s="72"/>
      <c r="W894" s="72" t="b">
        <f t="shared" si="128"/>
        <v>0</v>
      </c>
      <c r="Y894" s="91"/>
      <c r="Z894" s="91"/>
      <c r="AA894" s="91"/>
      <c r="AB894" s="91"/>
      <c r="AC894" s="91"/>
      <c r="AD894" s="91"/>
      <c r="AE894" s="91"/>
      <c r="AF894" s="91"/>
      <c r="AG894" s="91"/>
      <c r="AH894" s="91"/>
      <c r="AI894" s="91"/>
    </row>
    <row r="895" spans="3:35" s="73" customFormat="1" ht="13.2" x14ac:dyDescent="0.25">
      <c r="C895" s="125"/>
      <c r="D895" s="126"/>
      <c r="E895" s="127"/>
      <c r="F895" s="128"/>
      <c r="G895" s="128"/>
      <c r="H895" s="128"/>
      <c r="I895" s="62" t="s">
        <v>479</v>
      </c>
      <c r="J895" s="63" t="str">
        <f t="shared" si="123"/>
        <v/>
      </c>
      <c r="K895" s="64" t="str">
        <f t="shared" si="124"/>
        <v/>
      </c>
      <c r="L895" s="65"/>
      <c r="M895" s="124"/>
      <c r="N895" s="67"/>
      <c r="O895" s="68" t="str">
        <f t="shared" si="120"/>
        <v/>
      </c>
      <c r="P895" s="69" t="str">
        <f t="shared" si="125"/>
        <v/>
      </c>
      <c r="Q895" s="69" t="str">
        <f t="shared" si="126"/>
        <v/>
      </c>
      <c r="R895" s="70" t="str">
        <f t="shared" si="127"/>
        <v/>
      </c>
      <c r="S895" s="71" t="b">
        <f t="shared" si="121"/>
        <v>0</v>
      </c>
      <c r="T895" s="72" t="b">
        <f t="shared" si="122"/>
        <v>0</v>
      </c>
      <c r="U895" s="72"/>
      <c r="V895" s="72"/>
      <c r="W895" s="72" t="b">
        <f t="shared" si="128"/>
        <v>0</v>
      </c>
      <c r="Y895" s="91"/>
      <c r="Z895" s="91"/>
      <c r="AA895" s="91"/>
      <c r="AB895" s="91"/>
      <c r="AC895" s="91"/>
      <c r="AD895" s="91"/>
      <c r="AE895" s="91"/>
      <c r="AF895" s="91"/>
      <c r="AG895" s="91"/>
      <c r="AH895" s="91"/>
      <c r="AI895" s="91"/>
    </row>
    <row r="896" spans="3:35" s="73" customFormat="1" ht="13.2" x14ac:dyDescent="0.25">
      <c r="C896" s="125"/>
      <c r="D896" s="126"/>
      <c r="E896" s="127"/>
      <c r="F896" s="128"/>
      <c r="G896" s="128"/>
      <c r="H896" s="128"/>
      <c r="I896" s="62" t="s">
        <v>480</v>
      </c>
      <c r="J896" s="63" t="str">
        <f t="shared" si="123"/>
        <v/>
      </c>
      <c r="K896" s="64" t="str">
        <f t="shared" si="124"/>
        <v/>
      </c>
      <c r="L896" s="65"/>
      <c r="M896" s="124"/>
      <c r="N896" s="67"/>
      <c r="O896" s="68" t="str">
        <f t="shared" si="120"/>
        <v/>
      </c>
      <c r="P896" s="69" t="str">
        <f t="shared" si="125"/>
        <v/>
      </c>
      <c r="Q896" s="69" t="str">
        <f t="shared" si="126"/>
        <v/>
      </c>
      <c r="R896" s="70" t="str">
        <f t="shared" si="127"/>
        <v/>
      </c>
      <c r="S896" s="71" t="b">
        <f t="shared" si="121"/>
        <v>0</v>
      </c>
      <c r="T896" s="72" t="b">
        <f t="shared" si="122"/>
        <v>0</v>
      </c>
      <c r="U896" s="72"/>
      <c r="V896" s="72"/>
      <c r="W896" s="72" t="b">
        <f t="shared" si="128"/>
        <v>0</v>
      </c>
      <c r="Y896" s="91"/>
      <c r="Z896" s="91"/>
      <c r="AA896" s="91"/>
      <c r="AB896" s="91"/>
      <c r="AC896" s="91"/>
      <c r="AD896" s="91"/>
      <c r="AE896" s="91"/>
      <c r="AF896" s="91"/>
      <c r="AG896" s="91"/>
      <c r="AH896" s="91"/>
      <c r="AI896" s="91"/>
    </row>
    <row r="897" spans="3:35" s="73" customFormat="1" ht="13.2" x14ac:dyDescent="0.25">
      <c r="C897" s="125"/>
      <c r="D897" s="126"/>
      <c r="E897" s="127"/>
      <c r="F897" s="128"/>
      <c r="G897" s="128"/>
      <c r="H897" s="128"/>
      <c r="I897" s="62" t="s">
        <v>481</v>
      </c>
      <c r="J897" s="63" t="str">
        <f t="shared" si="123"/>
        <v/>
      </c>
      <c r="K897" s="64" t="str">
        <f t="shared" si="124"/>
        <v/>
      </c>
      <c r="L897" s="65"/>
      <c r="M897" s="124"/>
      <c r="N897" s="67"/>
      <c r="O897" s="68" t="str">
        <f t="shared" si="120"/>
        <v/>
      </c>
      <c r="P897" s="69" t="str">
        <f t="shared" si="125"/>
        <v/>
      </c>
      <c r="Q897" s="69" t="str">
        <f t="shared" si="126"/>
        <v/>
      </c>
      <c r="R897" s="70" t="str">
        <f t="shared" si="127"/>
        <v/>
      </c>
      <c r="S897" s="71" t="b">
        <f t="shared" si="121"/>
        <v>0</v>
      </c>
      <c r="T897" s="72" t="b">
        <f t="shared" si="122"/>
        <v>0</v>
      </c>
      <c r="U897" s="72"/>
      <c r="V897" s="72"/>
      <c r="W897" s="72" t="b">
        <f t="shared" si="128"/>
        <v>0</v>
      </c>
      <c r="Y897" s="91"/>
      <c r="Z897" s="91"/>
      <c r="AA897" s="91"/>
      <c r="AB897" s="91"/>
      <c r="AC897" s="91"/>
      <c r="AD897" s="91"/>
      <c r="AE897" s="91"/>
      <c r="AF897" s="91"/>
      <c r="AG897" s="91"/>
      <c r="AH897" s="91"/>
      <c r="AI897" s="91"/>
    </row>
    <row r="898" spans="3:35" s="73" customFormat="1" ht="13.2" x14ac:dyDescent="0.25">
      <c r="C898" s="125"/>
      <c r="D898" s="126"/>
      <c r="E898" s="127"/>
      <c r="F898" s="128"/>
      <c r="G898" s="128"/>
      <c r="H898" s="128"/>
      <c r="I898" s="62" t="s">
        <v>482</v>
      </c>
      <c r="J898" s="63" t="str">
        <f t="shared" si="123"/>
        <v/>
      </c>
      <c r="K898" s="64" t="str">
        <f t="shared" si="124"/>
        <v/>
      </c>
      <c r="L898" s="65"/>
      <c r="M898" s="124"/>
      <c r="N898" s="67"/>
      <c r="O898" s="68" t="str">
        <f t="shared" si="120"/>
        <v/>
      </c>
      <c r="P898" s="69" t="str">
        <f t="shared" si="125"/>
        <v/>
      </c>
      <c r="Q898" s="69" t="str">
        <f t="shared" si="126"/>
        <v/>
      </c>
      <c r="R898" s="70" t="str">
        <f t="shared" si="127"/>
        <v/>
      </c>
      <c r="S898" s="71" t="b">
        <f t="shared" si="121"/>
        <v>0</v>
      </c>
      <c r="T898" s="72" t="b">
        <f t="shared" si="122"/>
        <v>0</v>
      </c>
      <c r="U898" s="72"/>
      <c r="V898" s="72"/>
      <c r="W898" s="72" t="b">
        <f t="shared" si="128"/>
        <v>0</v>
      </c>
      <c r="Y898" s="91"/>
      <c r="Z898" s="91"/>
      <c r="AA898" s="91"/>
      <c r="AB898" s="91"/>
      <c r="AC898" s="91"/>
      <c r="AD898" s="91"/>
      <c r="AE898" s="91"/>
      <c r="AF898" s="91"/>
      <c r="AG898" s="91"/>
      <c r="AH898" s="91"/>
      <c r="AI898" s="91"/>
    </row>
    <row r="899" spans="3:35" s="73" customFormat="1" ht="13.2" x14ac:dyDescent="0.25">
      <c r="C899" s="125"/>
      <c r="D899" s="126"/>
      <c r="E899" s="127"/>
      <c r="F899" s="128"/>
      <c r="G899" s="128"/>
      <c r="H899" s="128"/>
      <c r="I899" s="62" t="s">
        <v>483</v>
      </c>
      <c r="J899" s="63" t="str">
        <f t="shared" si="123"/>
        <v/>
      </c>
      <c r="K899" s="64" t="str">
        <f t="shared" si="124"/>
        <v/>
      </c>
      <c r="L899" s="65"/>
      <c r="M899" s="124"/>
      <c r="N899" s="67"/>
      <c r="O899" s="68" t="str">
        <f t="shared" si="120"/>
        <v/>
      </c>
      <c r="P899" s="69" t="str">
        <f t="shared" si="125"/>
        <v/>
      </c>
      <c r="Q899" s="69" t="str">
        <f t="shared" si="126"/>
        <v/>
      </c>
      <c r="R899" s="70" t="str">
        <f t="shared" si="127"/>
        <v/>
      </c>
      <c r="S899" s="71" t="b">
        <f t="shared" si="121"/>
        <v>0</v>
      </c>
      <c r="T899" s="72" t="b">
        <f t="shared" si="122"/>
        <v>0</v>
      </c>
      <c r="U899" s="72"/>
      <c r="V899" s="72"/>
      <c r="W899" s="72" t="b">
        <f t="shared" si="128"/>
        <v>0</v>
      </c>
      <c r="Y899" s="91"/>
      <c r="Z899" s="91"/>
      <c r="AA899" s="91"/>
      <c r="AB899" s="91"/>
      <c r="AC899" s="91"/>
      <c r="AD899" s="91"/>
      <c r="AE899" s="91"/>
      <c r="AF899" s="91"/>
      <c r="AG899" s="91"/>
      <c r="AH899" s="91"/>
      <c r="AI899" s="91"/>
    </row>
    <row r="900" spans="3:35" s="73" customFormat="1" ht="13.2" x14ac:dyDescent="0.25">
      <c r="C900" s="125"/>
      <c r="D900" s="126"/>
      <c r="E900" s="127"/>
      <c r="F900" s="128"/>
      <c r="G900" s="128"/>
      <c r="H900" s="128"/>
      <c r="I900" s="62" t="s">
        <v>484</v>
      </c>
      <c r="J900" s="63" t="str">
        <f t="shared" si="123"/>
        <v/>
      </c>
      <c r="K900" s="64" t="str">
        <f t="shared" si="124"/>
        <v/>
      </c>
      <c r="L900" s="65"/>
      <c r="M900" s="124"/>
      <c r="N900" s="67"/>
      <c r="O900" s="68" t="str">
        <f t="shared" si="120"/>
        <v/>
      </c>
      <c r="P900" s="69" t="str">
        <f t="shared" si="125"/>
        <v/>
      </c>
      <c r="Q900" s="69" t="str">
        <f t="shared" si="126"/>
        <v/>
      </c>
      <c r="R900" s="70" t="str">
        <f t="shared" si="127"/>
        <v/>
      </c>
      <c r="S900" s="71" t="b">
        <f t="shared" si="121"/>
        <v>0</v>
      </c>
      <c r="T900" s="72" t="b">
        <f t="shared" si="122"/>
        <v>0</v>
      </c>
      <c r="U900" s="72"/>
      <c r="V900" s="72"/>
      <c r="W900" s="72" t="b">
        <f t="shared" si="128"/>
        <v>0</v>
      </c>
      <c r="Y900" s="91"/>
      <c r="Z900" s="91"/>
      <c r="AA900" s="91"/>
      <c r="AB900" s="91"/>
      <c r="AC900" s="91"/>
      <c r="AD900" s="91"/>
      <c r="AE900" s="91"/>
      <c r="AF900" s="91"/>
      <c r="AG900" s="91"/>
      <c r="AH900" s="91"/>
      <c r="AI900" s="91"/>
    </row>
    <row r="901" spans="3:35" s="73" customFormat="1" ht="13.2" x14ac:dyDescent="0.25">
      <c r="C901" s="125"/>
      <c r="D901" s="126"/>
      <c r="E901" s="127"/>
      <c r="F901" s="128"/>
      <c r="G901" s="128"/>
      <c r="H901" s="128"/>
      <c r="I901" s="62" t="s">
        <v>485</v>
      </c>
      <c r="J901" s="63" t="str">
        <f t="shared" si="123"/>
        <v/>
      </c>
      <c r="K901" s="64" t="str">
        <f t="shared" si="124"/>
        <v/>
      </c>
      <c r="L901" s="65"/>
      <c r="M901" s="124"/>
      <c r="N901" s="67"/>
      <c r="O901" s="68" t="str">
        <f t="shared" si="120"/>
        <v/>
      </c>
      <c r="P901" s="69" t="str">
        <f t="shared" si="125"/>
        <v/>
      </c>
      <c r="Q901" s="69" t="str">
        <f t="shared" si="126"/>
        <v/>
      </c>
      <c r="R901" s="70" t="str">
        <f t="shared" si="127"/>
        <v/>
      </c>
      <c r="S901" s="71" t="b">
        <f t="shared" si="121"/>
        <v>0</v>
      </c>
      <c r="T901" s="72" t="b">
        <f t="shared" si="122"/>
        <v>0</v>
      </c>
      <c r="U901" s="72"/>
      <c r="V901" s="72"/>
      <c r="W901" s="72" t="b">
        <f t="shared" si="128"/>
        <v>0</v>
      </c>
      <c r="Y901" s="91"/>
      <c r="Z901" s="91"/>
      <c r="AA901" s="91"/>
      <c r="AB901" s="91"/>
      <c r="AC901" s="91"/>
      <c r="AD901" s="91"/>
      <c r="AE901" s="91"/>
      <c r="AF901" s="91"/>
      <c r="AG901" s="91"/>
      <c r="AH901" s="91"/>
      <c r="AI901" s="91"/>
    </row>
    <row r="902" spans="3:35" s="73" customFormat="1" ht="13.2" x14ac:dyDescent="0.25">
      <c r="C902" s="125"/>
      <c r="D902" s="126"/>
      <c r="E902" s="127"/>
      <c r="F902" s="128"/>
      <c r="G902" s="128"/>
      <c r="H902" s="128"/>
      <c r="I902" s="62" t="s">
        <v>486</v>
      </c>
      <c r="J902" s="63" t="str">
        <f t="shared" si="123"/>
        <v/>
      </c>
      <c r="K902" s="64" t="str">
        <f t="shared" si="124"/>
        <v/>
      </c>
      <c r="L902" s="65"/>
      <c r="M902" s="124"/>
      <c r="N902" s="67"/>
      <c r="O902" s="68" t="str">
        <f t="shared" ref="O902:O965" si="129">IF(N902="","",IF(N902="Ganada",((L902*M902)-L902),IF(N902="Perdida",L902*-1,IF(N902="Cerrada",M902/K902-L902,0))))</f>
        <v/>
      </c>
      <c r="P902" s="69" t="str">
        <f t="shared" si="125"/>
        <v/>
      </c>
      <c r="Q902" s="69" t="str">
        <f t="shared" si="126"/>
        <v/>
      </c>
      <c r="R902" s="70" t="str">
        <f t="shared" si="127"/>
        <v/>
      </c>
      <c r="S902" s="71" t="b">
        <f t="shared" ref="S902:S965" si="130">IF(AND(I902="1 Entrada",N902="Ganada"),L902,IF(AND(I902="1º Gol",N902="Ganada"),L902,IF(AND(I902="BTS",N902="Ganada"),L902,IF(AND(I902="Over 2.5",N902="Ganada"),L902,IF(AND(I902="1 Entrada",N902="Perdida"),O902,IF(AND(I902="1º Gol",N902="Perdida"),O902,IF(AND(I902="BTS",N902="Perdida"),O902,IF(AND(I902="Over 2.5",N902="Perdida"),O902,IF(AND(I902="2 Entradas",N902="Ganada"),L902,IF(AND(I902="2º Gol",N902="Ganada"),L902,IF(AND(I902="2 Entradas",N902="Perdida"),O902,IF(AND(I902="2º Gol",N902="Perdida"),O902,IF(AND(I902="Protegida",N902="Ganada"),L902,IF(AND(I902="Protegida",N902="Perdida"),O902,IF(AND(N902="Cerrada"),O902)))))))))))))))</f>
        <v>0</v>
      </c>
      <c r="T902" s="72" t="b">
        <f t="shared" ref="T902:T965" si="131">IF(AND(I903="Protegida",N903="Ganada",N902="Perdida"),P902,IF(AND(I902="Protegida",N902="Ganada"),S902+O901,S902))</f>
        <v>0</v>
      </c>
      <c r="U902" s="72"/>
      <c r="V902" s="72"/>
      <c r="W902" s="72" t="b">
        <f t="shared" si="128"/>
        <v>0</v>
      </c>
      <c r="Y902" s="91"/>
      <c r="Z902" s="91"/>
      <c r="AA902" s="91"/>
      <c r="AB902" s="91"/>
      <c r="AC902" s="91"/>
      <c r="AD902" s="91"/>
      <c r="AE902" s="91"/>
      <c r="AF902" s="91"/>
      <c r="AG902" s="91"/>
      <c r="AH902" s="91"/>
      <c r="AI902" s="91"/>
    </row>
    <row r="903" spans="3:35" s="73" customFormat="1" ht="13.2" x14ac:dyDescent="0.25">
      <c r="C903" s="125"/>
      <c r="D903" s="126"/>
      <c r="E903" s="127"/>
      <c r="F903" s="128"/>
      <c r="G903" s="128"/>
      <c r="H903" s="128"/>
      <c r="I903" s="62" t="s">
        <v>487</v>
      </c>
      <c r="J903" s="63" t="str">
        <f t="shared" ref="J903:J966" si="132">IF(N903="Ganada",J902+(K903*M903-K903),IF(N903="Perdida",J902-K903,IF(N903="No entrada",J902,IF(N903="Cerrada",K903*O903+J902,""))))</f>
        <v/>
      </c>
      <c r="K903" s="64" t="str">
        <f t="shared" ref="K903:K966" si="133">IF(L903="","",L903*$L$3*J902)</f>
        <v/>
      </c>
      <c r="L903" s="65"/>
      <c r="M903" s="124"/>
      <c r="N903" s="67"/>
      <c r="O903" s="68" t="str">
        <f t="shared" si="129"/>
        <v/>
      </c>
      <c r="P903" s="69" t="str">
        <f t="shared" ref="P903:P966" si="134">IF(N903="","",IF(N903="Ganada","1",IF(N903="Perdida","0",IF(N903="No entrada","0",IF(N903="Cerrada","0")))))</f>
        <v/>
      </c>
      <c r="Q903" s="69" t="str">
        <f t="shared" ref="Q903:Q966" si="135">IF(N903="","",IF(N903="Ganada","0",IF(N903="Perdida","1",IF(N903="No entrada","0",IF(N903="Cerrada","0")))))</f>
        <v/>
      </c>
      <c r="R903" s="70" t="str">
        <f t="shared" ref="R903:R966" si="136">IF(N903="","",IF(N903="Ganada","0",IF(N903="Perdida","0",IF(N903="No entrada","0",IF(N903="Cerrada","1")))))</f>
        <v/>
      </c>
      <c r="S903" s="71" t="b">
        <f t="shared" si="130"/>
        <v>0</v>
      </c>
      <c r="T903" s="72" t="b">
        <f t="shared" si="131"/>
        <v>0</v>
      </c>
      <c r="U903" s="72"/>
      <c r="V903" s="72"/>
      <c r="W903" s="72" t="b">
        <f t="shared" si="128"/>
        <v>0</v>
      </c>
      <c r="Y903" s="91"/>
      <c r="Z903" s="91"/>
      <c r="AA903" s="91"/>
      <c r="AB903" s="91"/>
      <c r="AC903" s="91"/>
      <c r="AD903" s="91"/>
      <c r="AE903" s="91"/>
      <c r="AF903" s="91"/>
      <c r="AG903" s="91"/>
      <c r="AH903" s="91"/>
      <c r="AI903" s="91"/>
    </row>
    <row r="904" spans="3:35" s="73" customFormat="1" ht="13.2" x14ac:dyDescent="0.25">
      <c r="C904" s="125"/>
      <c r="D904" s="126"/>
      <c r="E904" s="127"/>
      <c r="F904" s="128"/>
      <c r="G904" s="128"/>
      <c r="H904" s="128"/>
      <c r="I904" s="62" t="s">
        <v>488</v>
      </c>
      <c r="J904" s="63" t="str">
        <f t="shared" si="132"/>
        <v/>
      </c>
      <c r="K904" s="64" t="str">
        <f t="shared" si="133"/>
        <v/>
      </c>
      <c r="L904" s="65"/>
      <c r="M904" s="124"/>
      <c r="N904" s="67"/>
      <c r="O904" s="68" t="str">
        <f t="shared" si="129"/>
        <v/>
      </c>
      <c r="P904" s="69" t="str">
        <f t="shared" si="134"/>
        <v/>
      </c>
      <c r="Q904" s="69" t="str">
        <f t="shared" si="135"/>
        <v/>
      </c>
      <c r="R904" s="70" t="str">
        <f t="shared" si="136"/>
        <v/>
      </c>
      <c r="S904" s="71" t="b">
        <f t="shared" si="130"/>
        <v>0</v>
      </c>
      <c r="T904" s="72" t="b">
        <f t="shared" si="131"/>
        <v>0</v>
      </c>
      <c r="U904" s="72"/>
      <c r="V904" s="72"/>
      <c r="W904" s="72" t="b">
        <f t="shared" si="128"/>
        <v>0</v>
      </c>
      <c r="Y904" s="91"/>
      <c r="Z904" s="91"/>
      <c r="AA904" s="91"/>
      <c r="AB904" s="91"/>
      <c r="AC904" s="91"/>
      <c r="AD904" s="91"/>
      <c r="AE904" s="91"/>
      <c r="AF904" s="91"/>
      <c r="AG904" s="91"/>
      <c r="AH904" s="91"/>
      <c r="AI904" s="91"/>
    </row>
    <row r="905" spans="3:35" s="73" customFormat="1" ht="13.2" x14ac:dyDescent="0.25">
      <c r="C905" s="125"/>
      <c r="D905" s="126"/>
      <c r="E905" s="127"/>
      <c r="F905" s="128"/>
      <c r="G905" s="128"/>
      <c r="H905" s="128"/>
      <c r="I905" s="62" t="s">
        <v>489</v>
      </c>
      <c r="J905" s="63" t="str">
        <f t="shared" si="132"/>
        <v/>
      </c>
      <c r="K905" s="64" t="str">
        <f t="shared" si="133"/>
        <v/>
      </c>
      <c r="L905" s="65"/>
      <c r="M905" s="124"/>
      <c r="N905" s="67"/>
      <c r="O905" s="68" t="str">
        <f t="shared" si="129"/>
        <v/>
      </c>
      <c r="P905" s="69" t="str">
        <f t="shared" si="134"/>
        <v/>
      </c>
      <c r="Q905" s="69" t="str">
        <f t="shared" si="135"/>
        <v/>
      </c>
      <c r="R905" s="70" t="str">
        <f t="shared" si="136"/>
        <v/>
      </c>
      <c r="S905" s="71" t="b">
        <f t="shared" si="130"/>
        <v>0</v>
      </c>
      <c r="T905" s="72" t="b">
        <f t="shared" si="131"/>
        <v>0</v>
      </c>
      <c r="U905" s="72"/>
      <c r="V905" s="72"/>
      <c r="W905" s="72" t="b">
        <f t="shared" si="128"/>
        <v>0</v>
      </c>
      <c r="Y905" s="91"/>
      <c r="Z905" s="91"/>
      <c r="AA905" s="91"/>
      <c r="AB905" s="91"/>
      <c r="AC905" s="91"/>
      <c r="AD905" s="91"/>
      <c r="AE905" s="91"/>
      <c r="AF905" s="91"/>
      <c r="AG905" s="91"/>
      <c r="AH905" s="91"/>
      <c r="AI905" s="91"/>
    </row>
    <row r="906" spans="3:35" s="73" customFormat="1" ht="13.2" x14ac:dyDescent="0.25">
      <c r="C906" s="125"/>
      <c r="D906" s="126"/>
      <c r="E906" s="127"/>
      <c r="F906" s="128"/>
      <c r="G906" s="128"/>
      <c r="H906" s="128"/>
      <c r="I906" s="62" t="s">
        <v>490</v>
      </c>
      <c r="J906" s="63" t="str">
        <f t="shared" si="132"/>
        <v/>
      </c>
      <c r="K906" s="64" t="str">
        <f t="shared" si="133"/>
        <v/>
      </c>
      <c r="L906" s="65"/>
      <c r="M906" s="124"/>
      <c r="N906" s="67"/>
      <c r="O906" s="68" t="str">
        <f t="shared" si="129"/>
        <v/>
      </c>
      <c r="P906" s="69" t="str">
        <f t="shared" si="134"/>
        <v/>
      </c>
      <c r="Q906" s="69" t="str">
        <f t="shared" si="135"/>
        <v/>
      </c>
      <c r="R906" s="70" t="str">
        <f t="shared" si="136"/>
        <v/>
      </c>
      <c r="S906" s="71" t="b">
        <f t="shared" si="130"/>
        <v>0</v>
      </c>
      <c r="T906" s="72" t="b">
        <f t="shared" si="131"/>
        <v>0</v>
      </c>
      <c r="U906" s="72"/>
      <c r="V906" s="72"/>
      <c r="W906" s="72" t="b">
        <f t="shared" si="128"/>
        <v>0</v>
      </c>
      <c r="Y906" s="91"/>
      <c r="Z906" s="91"/>
      <c r="AA906" s="91"/>
      <c r="AB906" s="91"/>
      <c r="AC906" s="91"/>
      <c r="AD906" s="91"/>
      <c r="AE906" s="91"/>
      <c r="AF906" s="91"/>
      <c r="AG906" s="91"/>
      <c r="AH906" s="91"/>
      <c r="AI906" s="91"/>
    </row>
    <row r="907" spans="3:35" s="73" customFormat="1" ht="13.2" x14ac:dyDescent="0.25">
      <c r="C907" s="125"/>
      <c r="D907" s="126"/>
      <c r="E907" s="127"/>
      <c r="F907" s="128"/>
      <c r="G907" s="128"/>
      <c r="H907" s="128"/>
      <c r="I907" s="62" t="s">
        <v>491</v>
      </c>
      <c r="J907" s="63" t="str">
        <f t="shared" si="132"/>
        <v/>
      </c>
      <c r="K907" s="64" t="str">
        <f t="shared" si="133"/>
        <v/>
      </c>
      <c r="L907" s="65"/>
      <c r="M907" s="124"/>
      <c r="N907" s="67"/>
      <c r="O907" s="68" t="str">
        <f t="shared" si="129"/>
        <v/>
      </c>
      <c r="P907" s="69" t="str">
        <f t="shared" si="134"/>
        <v/>
      </c>
      <c r="Q907" s="69" t="str">
        <f t="shared" si="135"/>
        <v/>
      </c>
      <c r="R907" s="70" t="str">
        <f t="shared" si="136"/>
        <v/>
      </c>
      <c r="S907" s="71" t="b">
        <f t="shared" si="130"/>
        <v>0</v>
      </c>
      <c r="T907" s="72" t="b">
        <f t="shared" si="131"/>
        <v>0</v>
      </c>
      <c r="U907" s="72"/>
      <c r="V907" s="72"/>
      <c r="W907" s="72" t="b">
        <f t="shared" si="128"/>
        <v>0</v>
      </c>
      <c r="Y907" s="91"/>
      <c r="Z907" s="91"/>
      <c r="AA907" s="91"/>
      <c r="AB907" s="91"/>
      <c r="AC907" s="91"/>
      <c r="AD907" s="91"/>
      <c r="AE907" s="91"/>
      <c r="AF907" s="91"/>
      <c r="AG907" s="91"/>
      <c r="AH907" s="91"/>
      <c r="AI907" s="91"/>
    </row>
    <row r="908" spans="3:35" s="73" customFormat="1" ht="13.2" x14ac:dyDescent="0.25">
      <c r="C908" s="125"/>
      <c r="D908" s="126"/>
      <c r="E908" s="127"/>
      <c r="F908" s="128"/>
      <c r="G908" s="128"/>
      <c r="H908" s="128"/>
      <c r="I908" s="62" t="s">
        <v>492</v>
      </c>
      <c r="J908" s="63" t="str">
        <f t="shared" si="132"/>
        <v/>
      </c>
      <c r="K908" s="64" t="str">
        <f t="shared" si="133"/>
        <v/>
      </c>
      <c r="L908" s="65"/>
      <c r="M908" s="124"/>
      <c r="N908" s="67"/>
      <c r="O908" s="68" t="str">
        <f t="shared" si="129"/>
        <v/>
      </c>
      <c r="P908" s="69" t="str">
        <f t="shared" si="134"/>
        <v/>
      </c>
      <c r="Q908" s="69" t="str">
        <f t="shared" si="135"/>
        <v/>
      </c>
      <c r="R908" s="70" t="str">
        <f t="shared" si="136"/>
        <v/>
      </c>
      <c r="S908" s="71" t="b">
        <f t="shared" si="130"/>
        <v>0</v>
      </c>
      <c r="T908" s="72" t="b">
        <f t="shared" si="131"/>
        <v>0</v>
      </c>
      <c r="U908" s="72"/>
      <c r="V908" s="72"/>
      <c r="W908" s="72" t="b">
        <f t="shared" si="128"/>
        <v>0</v>
      </c>
      <c r="Y908" s="91"/>
      <c r="Z908" s="91"/>
      <c r="AA908" s="91"/>
      <c r="AB908" s="91"/>
      <c r="AC908" s="91"/>
      <c r="AD908" s="91"/>
      <c r="AE908" s="91"/>
      <c r="AF908" s="91"/>
      <c r="AG908" s="91"/>
      <c r="AH908" s="91"/>
      <c r="AI908" s="91"/>
    </row>
    <row r="909" spans="3:35" s="73" customFormat="1" ht="13.2" x14ac:dyDescent="0.25">
      <c r="C909" s="125"/>
      <c r="D909" s="126"/>
      <c r="E909" s="127"/>
      <c r="F909" s="128"/>
      <c r="G909" s="128"/>
      <c r="H909" s="128"/>
      <c r="I909" s="62" t="s">
        <v>493</v>
      </c>
      <c r="J909" s="63" t="str">
        <f t="shared" si="132"/>
        <v/>
      </c>
      <c r="K909" s="64" t="str">
        <f t="shared" si="133"/>
        <v/>
      </c>
      <c r="L909" s="65"/>
      <c r="M909" s="124"/>
      <c r="N909" s="67"/>
      <c r="O909" s="68" t="str">
        <f t="shared" si="129"/>
        <v/>
      </c>
      <c r="P909" s="69" t="str">
        <f t="shared" si="134"/>
        <v/>
      </c>
      <c r="Q909" s="69" t="str">
        <f t="shared" si="135"/>
        <v/>
      </c>
      <c r="R909" s="70" t="str">
        <f t="shared" si="136"/>
        <v/>
      </c>
      <c r="S909" s="71" t="b">
        <f t="shared" si="130"/>
        <v>0</v>
      </c>
      <c r="T909" s="72" t="b">
        <f t="shared" si="131"/>
        <v>0</v>
      </c>
      <c r="U909" s="72"/>
      <c r="V909" s="72"/>
      <c r="W909" s="72" t="b">
        <f t="shared" si="128"/>
        <v>0</v>
      </c>
      <c r="Y909" s="91"/>
      <c r="Z909" s="91"/>
      <c r="AA909" s="91"/>
      <c r="AB909" s="91"/>
      <c r="AC909" s="91"/>
      <c r="AD909" s="91"/>
      <c r="AE909" s="91"/>
      <c r="AF909" s="91"/>
      <c r="AG909" s="91"/>
      <c r="AH909" s="91"/>
      <c r="AI909" s="91"/>
    </row>
    <row r="910" spans="3:35" s="73" customFormat="1" ht="13.2" x14ac:dyDescent="0.25">
      <c r="C910" s="125"/>
      <c r="D910" s="126"/>
      <c r="E910" s="127"/>
      <c r="F910" s="128"/>
      <c r="G910" s="128"/>
      <c r="H910" s="128"/>
      <c r="I910" s="62" t="s">
        <v>494</v>
      </c>
      <c r="J910" s="63" t="str">
        <f t="shared" si="132"/>
        <v/>
      </c>
      <c r="K910" s="64" t="str">
        <f t="shared" si="133"/>
        <v/>
      </c>
      <c r="L910" s="65"/>
      <c r="M910" s="124"/>
      <c r="N910" s="67"/>
      <c r="O910" s="68" t="str">
        <f t="shared" si="129"/>
        <v/>
      </c>
      <c r="P910" s="69" t="str">
        <f t="shared" si="134"/>
        <v/>
      </c>
      <c r="Q910" s="69" t="str">
        <f t="shared" si="135"/>
        <v/>
      </c>
      <c r="R910" s="70" t="str">
        <f t="shared" si="136"/>
        <v/>
      </c>
      <c r="S910" s="71" t="b">
        <f t="shared" si="130"/>
        <v>0</v>
      </c>
      <c r="T910" s="72" t="b">
        <f t="shared" si="131"/>
        <v>0</v>
      </c>
      <c r="U910" s="72"/>
      <c r="V910" s="72"/>
      <c r="W910" s="72" t="b">
        <f t="shared" si="128"/>
        <v>0</v>
      </c>
      <c r="Y910" s="91"/>
      <c r="Z910" s="91"/>
      <c r="AA910" s="91"/>
      <c r="AB910" s="91"/>
      <c r="AC910" s="91"/>
      <c r="AD910" s="91"/>
      <c r="AE910" s="91"/>
      <c r="AF910" s="91"/>
      <c r="AG910" s="91"/>
      <c r="AH910" s="91"/>
      <c r="AI910" s="91"/>
    </row>
    <row r="911" spans="3:35" s="73" customFormat="1" ht="13.2" x14ac:dyDescent="0.25">
      <c r="C911" s="125"/>
      <c r="D911" s="126"/>
      <c r="E911" s="127"/>
      <c r="F911" s="128"/>
      <c r="G911" s="128"/>
      <c r="H911" s="128"/>
      <c r="I911" s="62" t="s">
        <v>495</v>
      </c>
      <c r="J911" s="63" t="str">
        <f t="shared" si="132"/>
        <v/>
      </c>
      <c r="K911" s="64" t="str">
        <f t="shared" si="133"/>
        <v/>
      </c>
      <c r="L911" s="65"/>
      <c r="M911" s="124"/>
      <c r="N911" s="67"/>
      <c r="O911" s="68" t="str">
        <f t="shared" si="129"/>
        <v/>
      </c>
      <c r="P911" s="69" t="str">
        <f t="shared" si="134"/>
        <v/>
      </c>
      <c r="Q911" s="69" t="str">
        <f t="shared" si="135"/>
        <v/>
      </c>
      <c r="R911" s="70" t="str">
        <f t="shared" si="136"/>
        <v/>
      </c>
      <c r="S911" s="71" t="b">
        <f t="shared" si="130"/>
        <v>0</v>
      </c>
      <c r="T911" s="72" t="b">
        <f t="shared" si="131"/>
        <v>0</v>
      </c>
      <c r="U911" s="72"/>
      <c r="V911" s="72"/>
      <c r="W911" s="72" t="b">
        <f t="shared" si="128"/>
        <v>0</v>
      </c>
      <c r="Y911" s="91"/>
      <c r="Z911" s="91"/>
      <c r="AA911" s="91"/>
      <c r="AB911" s="91"/>
      <c r="AC911" s="91"/>
      <c r="AD911" s="91"/>
      <c r="AE911" s="91"/>
      <c r="AF911" s="91"/>
      <c r="AG911" s="91"/>
      <c r="AH911" s="91"/>
      <c r="AI911" s="91"/>
    </row>
    <row r="912" spans="3:35" s="73" customFormat="1" ht="13.2" x14ac:dyDescent="0.25">
      <c r="C912" s="125"/>
      <c r="D912" s="126"/>
      <c r="E912" s="127"/>
      <c r="F912" s="128"/>
      <c r="G912" s="128"/>
      <c r="H912" s="128"/>
      <c r="I912" s="62" t="s">
        <v>496</v>
      </c>
      <c r="J912" s="63" t="str">
        <f t="shared" si="132"/>
        <v/>
      </c>
      <c r="K912" s="64" t="str">
        <f t="shared" si="133"/>
        <v/>
      </c>
      <c r="L912" s="65"/>
      <c r="M912" s="124"/>
      <c r="N912" s="67"/>
      <c r="O912" s="68" t="str">
        <f t="shared" si="129"/>
        <v/>
      </c>
      <c r="P912" s="69" t="str">
        <f t="shared" si="134"/>
        <v/>
      </c>
      <c r="Q912" s="69" t="str">
        <f t="shared" si="135"/>
        <v/>
      </c>
      <c r="R912" s="70" t="str">
        <f t="shared" si="136"/>
        <v/>
      </c>
      <c r="S912" s="71" t="b">
        <f t="shared" si="130"/>
        <v>0</v>
      </c>
      <c r="T912" s="72" t="b">
        <f t="shared" si="131"/>
        <v>0</v>
      </c>
      <c r="U912" s="72"/>
      <c r="V912" s="72"/>
      <c r="W912" s="72" t="b">
        <f t="shared" si="128"/>
        <v>0</v>
      </c>
      <c r="Y912" s="91"/>
      <c r="Z912" s="91"/>
      <c r="AA912" s="91"/>
      <c r="AB912" s="91"/>
      <c r="AC912" s="91"/>
      <c r="AD912" s="91"/>
      <c r="AE912" s="91"/>
      <c r="AF912" s="91"/>
      <c r="AG912" s="91"/>
      <c r="AH912" s="91"/>
      <c r="AI912" s="91"/>
    </row>
    <row r="913" spans="3:35" s="73" customFormat="1" ht="13.2" x14ac:dyDescent="0.25">
      <c r="C913" s="125"/>
      <c r="D913" s="126"/>
      <c r="E913" s="127"/>
      <c r="F913" s="128"/>
      <c r="G913" s="128"/>
      <c r="H913" s="128"/>
      <c r="I913" s="62" t="s">
        <v>497</v>
      </c>
      <c r="J913" s="63" t="str">
        <f t="shared" si="132"/>
        <v/>
      </c>
      <c r="K913" s="64" t="str">
        <f t="shared" si="133"/>
        <v/>
      </c>
      <c r="L913" s="65"/>
      <c r="M913" s="124"/>
      <c r="N913" s="67"/>
      <c r="O913" s="68" t="str">
        <f t="shared" si="129"/>
        <v/>
      </c>
      <c r="P913" s="69" t="str">
        <f t="shared" si="134"/>
        <v/>
      </c>
      <c r="Q913" s="69" t="str">
        <f t="shared" si="135"/>
        <v/>
      </c>
      <c r="R913" s="70" t="str">
        <f t="shared" si="136"/>
        <v/>
      </c>
      <c r="S913" s="71" t="b">
        <f t="shared" si="130"/>
        <v>0</v>
      </c>
      <c r="T913" s="72" t="b">
        <f t="shared" si="131"/>
        <v>0</v>
      </c>
      <c r="U913" s="72"/>
      <c r="V913" s="72"/>
      <c r="W913" s="72" t="b">
        <f t="shared" si="128"/>
        <v>0</v>
      </c>
      <c r="Y913" s="91"/>
      <c r="Z913" s="91"/>
      <c r="AA913" s="91"/>
      <c r="AB913" s="91"/>
      <c r="AC913" s="91"/>
      <c r="AD913" s="91"/>
      <c r="AE913" s="91"/>
      <c r="AF913" s="91"/>
      <c r="AG913" s="91"/>
      <c r="AH913" s="91"/>
      <c r="AI913" s="91"/>
    </row>
    <row r="914" spans="3:35" s="73" customFormat="1" ht="13.2" x14ac:dyDescent="0.25">
      <c r="C914" s="125"/>
      <c r="D914" s="126"/>
      <c r="E914" s="127"/>
      <c r="F914" s="128"/>
      <c r="G914" s="128"/>
      <c r="H914" s="128"/>
      <c r="I914" s="62" t="s">
        <v>498</v>
      </c>
      <c r="J914" s="63" t="str">
        <f t="shared" si="132"/>
        <v/>
      </c>
      <c r="K914" s="64" t="str">
        <f t="shared" si="133"/>
        <v/>
      </c>
      <c r="L914" s="65"/>
      <c r="M914" s="124"/>
      <c r="N914" s="67"/>
      <c r="O914" s="68" t="str">
        <f t="shared" si="129"/>
        <v/>
      </c>
      <c r="P914" s="69" t="str">
        <f t="shared" si="134"/>
        <v/>
      </c>
      <c r="Q914" s="69" t="str">
        <f t="shared" si="135"/>
        <v/>
      </c>
      <c r="R914" s="70" t="str">
        <f t="shared" si="136"/>
        <v/>
      </c>
      <c r="S914" s="71" t="b">
        <f t="shared" si="130"/>
        <v>0</v>
      </c>
      <c r="T914" s="72" t="b">
        <f t="shared" si="131"/>
        <v>0</v>
      </c>
      <c r="U914" s="72"/>
      <c r="V914" s="72"/>
      <c r="W914" s="72" t="b">
        <f t="shared" si="128"/>
        <v>0</v>
      </c>
      <c r="Y914" s="91"/>
      <c r="Z914" s="91"/>
      <c r="AA914" s="91"/>
      <c r="AB914" s="91"/>
      <c r="AC914" s="91"/>
      <c r="AD914" s="91"/>
      <c r="AE914" s="91"/>
      <c r="AF914" s="91"/>
      <c r="AG914" s="91"/>
      <c r="AH914" s="91"/>
      <c r="AI914" s="91"/>
    </row>
    <row r="915" spans="3:35" s="73" customFormat="1" ht="13.2" x14ac:dyDescent="0.25">
      <c r="C915" s="125"/>
      <c r="D915" s="126"/>
      <c r="E915" s="127"/>
      <c r="F915" s="128"/>
      <c r="G915" s="128"/>
      <c r="H915" s="128"/>
      <c r="I915" s="62" t="s">
        <v>499</v>
      </c>
      <c r="J915" s="63" t="str">
        <f t="shared" si="132"/>
        <v/>
      </c>
      <c r="K915" s="64" t="str">
        <f t="shared" si="133"/>
        <v/>
      </c>
      <c r="L915" s="65"/>
      <c r="M915" s="124"/>
      <c r="N915" s="67"/>
      <c r="O915" s="68" t="str">
        <f t="shared" si="129"/>
        <v/>
      </c>
      <c r="P915" s="69" t="str">
        <f t="shared" si="134"/>
        <v/>
      </c>
      <c r="Q915" s="69" t="str">
        <f t="shared" si="135"/>
        <v/>
      </c>
      <c r="R915" s="70" t="str">
        <f t="shared" si="136"/>
        <v/>
      </c>
      <c r="S915" s="71" t="b">
        <f t="shared" si="130"/>
        <v>0</v>
      </c>
      <c r="T915" s="72" t="b">
        <f t="shared" si="131"/>
        <v>0</v>
      </c>
      <c r="U915" s="72"/>
      <c r="V915" s="72"/>
      <c r="W915" s="72" t="b">
        <f t="shared" si="128"/>
        <v>0</v>
      </c>
      <c r="Y915" s="91"/>
      <c r="Z915" s="91"/>
      <c r="AA915" s="91"/>
      <c r="AB915" s="91"/>
      <c r="AC915" s="91"/>
      <c r="AD915" s="91"/>
      <c r="AE915" s="91"/>
      <c r="AF915" s="91"/>
      <c r="AG915" s="91"/>
      <c r="AH915" s="91"/>
      <c r="AI915" s="91"/>
    </row>
    <row r="916" spans="3:35" s="73" customFormat="1" ht="13.2" x14ac:dyDescent="0.25">
      <c r="C916" s="125"/>
      <c r="D916" s="126"/>
      <c r="E916" s="127"/>
      <c r="F916" s="128"/>
      <c r="G916" s="128"/>
      <c r="H916" s="128"/>
      <c r="I916" s="62" t="s">
        <v>500</v>
      </c>
      <c r="J916" s="63" t="str">
        <f t="shared" si="132"/>
        <v/>
      </c>
      <c r="K916" s="64" t="str">
        <f t="shared" si="133"/>
        <v/>
      </c>
      <c r="L916" s="65"/>
      <c r="M916" s="124"/>
      <c r="N916" s="67"/>
      <c r="O916" s="68" t="str">
        <f t="shared" si="129"/>
        <v/>
      </c>
      <c r="P916" s="69" t="str">
        <f t="shared" si="134"/>
        <v/>
      </c>
      <c r="Q916" s="69" t="str">
        <f t="shared" si="135"/>
        <v/>
      </c>
      <c r="R916" s="70" t="str">
        <f t="shared" si="136"/>
        <v/>
      </c>
      <c r="S916" s="71" t="b">
        <f t="shared" si="130"/>
        <v>0</v>
      </c>
      <c r="T916" s="72" t="b">
        <f t="shared" si="131"/>
        <v>0</v>
      </c>
      <c r="U916" s="72"/>
      <c r="V916" s="72"/>
      <c r="W916" s="72" t="b">
        <f t="shared" si="128"/>
        <v>0</v>
      </c>
      <c r="Y916" s="91"/>
      <c r="Z916" s="91"/>
      <c r="AA916" s="91"/>
      <c r="AB916" s="91"/>
      <c r="AC916" s="91"/>
      <c r="AD916" s="91"/>
      <c r="AE916" s="91"/>
      <c r="AF916" s="91"/>
      <c r="AG916" s="91"/>
      <c r="AH916" s="91"/>
      <c r="AI916" s="91"/>
    </row>
    <row r="917" spans="3:35" s="73" customFormat="1" ht="13.2" x14ac:dyDescent="0.25">
      <c r="C917" s="125"/>
      <c r="D917" s="126"/>
      <c r="E917" s="127"/>
      <c r="F917" s="128"/>
      <c r="G917" s="128"/>
      <c r="H917" s="128"/>
      <c r="I917" s="62" t="s">
        <v>501</v>
      </c>
      <c r="J917" s="63" t="str">
        <f t="shared" si="132"/>
        <v/>
      </c>
      <c r="K917" s="64" t="str">
        <f t="shared" si="133"/>
        <v/>
      </c>
      <c r="L917" s="65"/>
      <c r="M917" s="124"/>
      <c r="N917" s="67"/>
      <c r="O917" s="68" t="str">
        <f t="shared" si="129"/>
        <v/>
      </c>
      <c r="P917" s="69" t="str">
        <f t="shared" si="134"/>
        <v/>
      </c>
      <c r="Q917" s="69" t="str">
        <f t="shared" si="135"/>
        <v/>
      </c>
      <c r="R917" s="70" t="str">
        <f t="shared" si="136"/>
        <v/>
      </c>
      <c r="S917" s="71" t="b">
        <f t="shared" si="130"/>
        <v>0</v>
      </c>
      <c r="T917" s="72" t="b">
        <f t="shared" si="131"/>
        <v>0</v>
      </c>
      <c r="U917" s="72"/>
      <c r="V917" s="72"/>
      <c r="W917" s="72" t="b">
        <f t="shared" si="128"/>
        <v>0</v>
      </c>
      <c r="Y917" s="91"/>
      <c r="Z917" s="91"/>
      <c r="AA917" s="91"/>
      <c r="AB917" s="91"/>
      <c r="AC917" s="91"/>
      <c r="AD917" s="91"/>
      <c r="AE917" s="91"/>
      <c r="AF917" s="91"/>
      <c r="AG917" s="91"/>
      <c r="AH917" s="91"/>
      <c r="AI917" s="91"/>
    </row>
    <row r="918" spans="3:35" s="73" customFormat="1" ht="13.2" x14ac:dyDescent="0.25">
      <c r="C918" s="125"/>
      <c r="D918" s="126"/>
      <c r="E918" s="127"/>
      <c r="F918" s="128"/>
      <c r="G918" s="128"/>
      <c r="H918" s="128"/>
      <c r="I918" s="62" t="s">
        <v>502</v>
      </c>
      <c r="J918" s="63" t="str">
        <f t="shared" si="132"/>
        <v/>
      </c>
      <c r="K918" s="64" t="str">
        <f t="shared" si="133"/>
        <v/>
      </c>
      <c r="L918" s="65"/>
      <c r="M918" s="124"/>
      <c r="N918" s="67"/>
      <c r="O918" s="68" t="str">
        <f t="shared" si="129"/>
        <v/>
      </c>
      <c r="P918" s="69" t="str">
        <f t="shared" si="134"/>
        <v/>
      </c>
      <c r="Q918" s="69" t="str">
        <f t="shared" si="135"/>
        <v/>
      </c>
      <c r="R918" s="70" t="str">
        <f t="shared" si="136"/>
        <v/>
      </c>
      <c r="S918" s="71" t="b">
        <f t="shared" si="130"/>
        <v>0</v>
      </c>
      <c r="T918" s="72" t="b">
        <f t="shared" si="131"/>
        <v>0</v>
      </c>
      <c r="U918" s="72"/>
      <c r="V918" s="72"/>
      <c r="W918" s="72" t="b">
        <f t="shared" si="128"/>
        <v>0</v>
      </c>
      <c r="Y918" s="91"/>
      <c r="Z918" s="91"/>
      <c r="AA918" s="91"/>
      <c r="AB918" s="91"/>
      <c r="AC918" s="91"/>
      <c r="AD918" s="91"/>
      <c r="AE918" s="91"/>
      <c r="AF918" s="91"/>
      <c r="AG918" s="91"/>
      <c r="AH918" s="91"/>
      <c r="AI918" s="91"/>
    </row>
    <row r="919" spans="3:35" s="73" customFormat="1" ht="13.2" x14ac:dyDescent="0.25">
      <c r="C919" s="125"/>
      <c r="D919" s="126"/>
      <c r="E919" s="127"/>
      <c r="F919" s="128"/>
      <c r="G919" s="128"/>
      <c r="H919" s="128"/>
      <c r="I919" s="62" t="s">
        <v>503</v>
      </c>
      <c r="J919" s="63" t="str">
        <f t="shared" si="132"/>
        <v/>
      </c>
      <c r="K919" s="64" t="str">
        <f t="shared" si="133"/>
        <v/>
      </c>
      <c r="L919" s="65"/>
      <c r="M919" s="124"/>
      <c r="N919" s="67"/>
      <c r="O919" s="68" t="str">
        <f t="shared" si="129"/>
        <v/>
      </c>
      <c r="P919" s="69" t="str">
        <f t="shared" si="134"/>
        <v/>
      </c>
      <c r="Q919" s="69" t="str">
        <f t="shared" si="135"/>
        <v/>
      </c>
      <c r="R919" s="70" t="str">
        <f t="shared" si="136"/>
        <v/>
      </c>
      <c r="S919" s="71" t="b">
        <f t="shared" si="130"/>
        <v>0</v>
      </c>
      <c r="T919" s="72" t="b">
        <f t="shared" si="131"/>
        <v>0</v>
      </c>
      <c r="U919" s="72"/>
      <c r="V919" s="72"/>
      <c r="W919" s="72" t="b">
        <f t="shared" si="128"/>
        <v>0</v>
      </c>
      <c r="Y919" s="91"/>
      <c r="Z919" s="91"/>
      <c r="AA919" s="91"/>
      <c r="AB919" s="91"/>
      <c r="AC919" s="91"/>
      <c r="AD919" s="91"/>
      <c r="AE919" s="91"/>
      <c r="AF919" s="91"/>
      <c r="AG919" s="91"/>
      <c r="AH919" s="91"/>
      <c r="AI919" s="91"/>
    </row>
    <row r="920" spans="3:35" s="73" customFormat="1" ht="13.2" x14ac:dyDescent="0.25">
      <c r="C920" s="125"/>
      <c r="D920" s="126"/>
      <c r="E920" s="127"/>
      <c r="F920" s="128"/>
      <c r="G920" s="128"/>
      <c r="H920" s="128"/>
      <c r="I920" s="62" t="s">
        <v>504</v>
      </c>
      <c r="J920" s="63" t="str">
        <f t="shared" si="132"/>
        <v/>
      </c>
      <c r="K920" s="64" t="str">
        <f t="shared" si="133"/>
        <v/>
      </c>
      <c r="L920" s="65"/>
      <c r="M920" s="124"/>
      <c r="N920" s="67"/>
      <c r="O920" s="68" t="str">
        <f t="shared" si="129"/>
        <v/>
      </c>
      <c r="P920" s="69" t="str">
        <f t="shared" si="134"/>
        <v/>
      </c>
      <c r="Q920" s="69" t="str">
        <f t="shared" si="135"/>
        <v/>
      </c>
      <c r="R920" s="70" t="str">
        <f t="shared" si="136"/>
        <v/>
      </c>
      <c r="S920" s="71" t="b">
        <f t="shared" si="130"/>
        <v>0</v>
      </c>
      <c r="T920" s="72" t="b">
        <f t="shared" si="131"/>
        <v>0</v>
      </c>
      <c r="U920" s="72"/>
      <c r="V920" s="72"/>
      <c r="W920" s="72" t="b">
        <f t="shared" si="128"/>
        <v>0</v>
      </c>
      <c r="Y920" s="91"/>
      <c r="Z920" s="91"/>
      <c r="AA920" s="91"/>
      <c r="AB920" s="91"/>
      <c r="AC920" s="91"/>
      <c r="AD920" s="91"/>
      <c r="AE920" s="91"/>
      <c r="AF920" s="91"/>
      <c r="AG920" s="91"/>
      <c r="AH920" s="91"/>
      <c r="AI920" s="91"/>
    </row>
    <row r="921" spans="3:35" s="73" customFormat="1" ht="13.2" x14ac:dyDescent="0.25">
      <c r="C921" s="125"/>
      <c r="D921" s="126"/>
      <c r="E921" s="127"/>
      <c r="F921" s="128"/>
      <c r="G921" s="128"/>
      <c r="H921" s="128"/>
      <c r="I921" s="62" t="s">
        <v>505</v>
      </c>
      <c r="J921" s="63" t="str">
        <f t="shared" si="132"/>
        <v/>
      </c>
      <c r="K921" s="64" t="str">
        <f t="shared" si="133"/>
        <v/>
      </c>
      <c r="L921" s="65"/>
      <c r="M921" s="124"/>
      <c r="N921" s="67"/>
      <c r="O921" s="68" t="str">
        <f t="shared" si="129"/>
        <v/>
      </c>
      <c r="P921" s="69" t="str">
        <f t="shared" si="134"/>
        <v/>
      </c>
      <c r="Q921" s="69" t="str">
        <f t="shared" si="135"/>
        <v/>
      </c>
      <c r="R921" s="70" t="str">
        <f t="shared" si="136"/>
        <v/>
      </c>
      <c r="S921" s="71" t="b">
        <f t="shared" si="130"/>
        <v>0</v>
      </c>
      <c r="T921" s="72" t="b">
        <f t="shared" si="131"/>
        <v>0</v>
      </c>
      <c r="U921" s="72"/>
      <c r="V921" s="72"/>
      <c r="W921" s="72" t="b">
        <f t="shared" si="128"/>
        <v>0</v>
      </c>
      <c r="Y921" s="91"/>
      <c r="Z921" s="91"/>
      <c r="AA921" s="91"/>
      <c r="AB921" s="91"/>
      <c r="AC921" s="91"/>
      <c r="AD921" s="91"/>
      <c r="AE921" s="91"/>
      <c r="AF921" s="91"/>
      <c r="AG921" s="91"/>
      <c r="AH921" s="91"/>
      <c r="AI921" s="91"/>
    </row>
    <row r="922" spans="3:35" s="73" customFormat="1" ht="13.2" x14ac:dyDescent="0.25">
      <c r="C922" s="125"/>
      <c r="D922" s="126"/>
      <c r="E922" s="127"/>
      <c r="F922" s="128"/>
      <c r="G922" s="128"/>
      <c r="H922" s="128"/>
      <c r="I922" s="62" t="s">
        <v>506</v>
      </c>
      <c r="J922" s="63" t="str">
        <f t="shared" si="132"/>
        <v/>
      </c>
      <c r="K922" s="64" t="str">
        <f t="shared" si="133"/>
        <v/>
      </c>
      <c r="L922" s="65"/>
      <c r="M922" s="124"/>
      <c r="N922" s="67"/>
      <c r="O922" s="68" t="str">
        <f t="shared" si="129"/>
        <v/>
      </c>
      <c r="P922" s="69" t="str">
        <f t="shared" si="134"/>
        <v/>
      </c>
      <c r="Q922" s="69" t="str">
        <f t="shared" si="135"/>
        <v/>
      </c>
      <c r="R922" s="70" t="str">
        <f t="shared" si="136"/>
        <v/>
      </c>
      <c r="S922" s="71" t="b">
        <f t="shared" si="130"/>
        <v>0</v>
      </c>
      <c r="T922" s="72" t="b">
        <f t="shared" si="131"/>
        <v>0</v>
      </c>
      <c r="U922" s="72"/>
      <c r="V922" s="72"/>
      <c r="W922" s="72" t="b">
        <f t="shared" si="128"/>
        <v>0</v>
      </c>
      <c r="Y922" s="91"/>
      <c r="Z922" s="91"/>
      <c r="AA922" s="91"/>
      <c r="AB922" s="91"/>
      <c r="AC922" s="91"/>
      <c r="AD922" s="91"/>
      <c r="AE922" s="91"/>
      <c r="AF922" s="91"/>
      <c r="AG922" s="91"/>
      <c r="AH922" s="91"/>
      <c r="AI922" s="91"/>
    </row>
    <row r="923" spans="3:35" s="73" customFormat="1" ht="13.2" x14ac:dyDescent="0.25">
      <c r="C923" s="125"/>
      <c r="D923" s="126"/>
      <c r="E923" s="127"/>
      <c r="F923" s="128"/>
      <c r="G923" s="128"/>
      <c r="H923" s="128"/>
      <c r="I923" s="62" t="s">
        <v>507</v>
      </c>
      <c r="J923" s="63" t="str">
        <f t="shared" si="132"/>
        <v/>
      </c>
      <c r="K923" s="64" t="str">
        <f t="shared" si="133"/>
        <v/>
      </c>
      <c r="L923" s="65"/>
      <c r="M923" s="124"/>
      <c r="N923" s="67"/>
      <c r="O923" s="68" t="str">
        <f t="shared" si="129"/>
        <v/>
      </c>
      <c r="P923" s="69" t="str">
        <f t="shared" si="134"/>
        <v/>
      </c>
      <c r="Q923" s="69" t="str">
        <f t="shared" si="135"/>
        <v/>
      </c>
      <c r="R923" s="70" t="str">
        <f t="shared" si="136"/>
        <v/>
      </c>
      <c r="S923" s="71" t="b">
        <f t="shared" si="130"/>
        <v>0</v>
      </c>
      <c r="T923" s="72" t="b">
        <f t="shared" si="131"/>
        <v>0</v>
      </c>
      <c r="U923" s="72"/>
      <c r="V923" s="72"/>
      <c r="W923" s="72" t="b">
        <f t="shared" si="128"/>
        <v>0</v>
      </c>
      <c r="Y923" s="91"/>
      <c r="Z923" s="91"/>
      <c r="AA923" s="91"/>
      <c r="AB923" s="91"/>
      <c r="AC923" s="91"/>
      <c r="AD923" s="91"/>
      <c r="AE923" s="91"/>
      <c r="AF923" s="91"/>
      <c r="AG923" s="91"/>
      <c r="AH923" s="91"/>
      <c r="AI923" s="91"/>
    </row>
    <row r="924" spans="3:35" s="73" customFormat="1" ht="13.2" x14ac:dyDescent="0.25">
      <c r="C924" s="125"/>
      <c r="D924" s="126"/>
      <c r="E924" s="127"/>
      <c r="F924" s="128"/>
      <c r="G924" s="128"/>
      <c r="H924" s="128"/>
      <c r="I924" s="62" t="s">
        <v>508</v>
      </c>
      <c r="J924" s="63" t="str">
        <f t="shared" si="132"/>
        <v/>
      </c>
      <c r="K924" s="64" t="str">
        <f t="shared" si="133"/>
        <v/>
      </c>
      <c r="L924" s="65"/>
      <c r="M924" s="124"/>
      <c r="N924" s="67"/>
      <c r="O924" s="68" t="str">
        <f t="shared" si="129"/>
        <v/>
      </c>
      <c r="P924" s="69" t="str">
        <f t="shared" si="134"/>
        <v/>
      </c>
      <c r="Q924" s="69" t="str">
        <f t="shared" si="135"/>
        <v/>
      </c>
      <c r="R924" s="70" t="str">
        <f t="shared" si="136"/>
        <v/>
      </c>
      <c r="S924" s="71" t="b">
        <f t="shared" si="130"/>
        <v>0</v>
      </c>
      <c r="T924" s="72" t="b">
        <f t="shared" si="131"/>
        <v>0</v>
      </c>
      <c r="U924" s="72"/>
      <c r="V924" s="72"/>
      <c r="W924" s="72" t="b">
        <f t="shared" si="128"/>
        <v>0</v>
      </c>
      <c r="Y924" s="91"/>
      <c r="Z924" s="91"/>
      <c r="AA924" s="91"/>
      <c r="AB924" s="91"/>
      <c r="AC924" s="91"/>
      <c r="AD924" s="91"/>
      <c r="AE924" s="91"/>
      <c r="AF924" s="91"/>
      <c r="AG924" s="91"/>
      <c r="AH924" s="91"/>
      <c r="AI924" s="91"/>
    </row>
    <row r="925" spans="3:35" s="73" customFormat="1" ht="13.2" x14ac:dyDescent="0.25">
      <c r="C925" s="125"/>
      <c r="D925" s="126"/>
      <c r="E925" s="127"/>
      <c r="F925" s="128"/>
      <c r="G925" s="128"/>
      <c r="H925" s="128"/>
      <c r="I925" s="62" t="s">
        <v>509</v>
      </c>
      <c r="J925" s="63" t="str">
        <f t="shared" si="132"/>
        <v/>
      </c>
      <c r="K925" s="64" t="str">
        <f t="shared" si="133"/>
        <v/>
      </c>
      <c r="L925" s="65"/>
      <c r="M925" s="124"/>
      <c r="N925" s="67"/>
      <c r="O925" s="68" t="str">
        <f t="shared" si="129"/>
        <v/>
      </c>
      <c r="P925" s="69" t="str">
        <f t="shared" si="134"/>
        <v/>
      </c>
      <c r="Q925" s="69" t="str">
        <f t="shared" si="135"/>
        <v/>
      </c>
      <c r="R925" s="70" t="str">
        <f t="shared" si="136"/>
        <v/>
      </c>
      <c r="S925" s="71" t="b">
        <f t="shared" si="130"/>
        <v>0</v>
      </c>
      <c r="T925" s="72" t="b">
        <f t="shared" si="131"/>
        <v>0</v>
      </c>
      <c r="U925" s="72"/>
      <c r="V925" s="72"/>
      <c r="W925" s="72" t="b">
        <f t="shared" si="128"/>
        <v>0</v>
      </c>
      <c r="Y925" s="91"/>
      <c r="Z925" s="91"/>
      <c r="AA925" s="91"/>
      <c r="AB925" s="91"/>
      <c r="AC925" s="91"/>
      <c r="AD925" s="91"/>
      <c r="AE925" s="91"/>
      <c r="AF925" s="91"/>
      <c r="AG925" s="91"/>
      <c r="AH925" s="91"/>
      <c r="AI925" s="91"/>
    </row>
    <row r="926" spans="3:35" s="73" customFormat="1" ht="13.2" x14ac:dyDescent="0.25">
      <c r="C926" s="125"/>
      <c r="D926" s="126"/>
      <c r="E926" s="127"/>
      <c r="F926" s="128"/>
      <c r="G926" s="128"/>
      <c r="H926" s="128"/>
      <c r="I926" s="62" t="s">
        <v>510</v>
      </c>
      <c r="J926" s="63" t="str">
        <f t="shared" si="132"/>
        <v/>
      </c>
      <c r="K926" s="64" t="str">
        <f t="shared" si="133"/>
        <v/>
      </c>
      <c r="L926" s="65"/>
      <c r="M926" s="124"/>
      <c r="N926" s="67"/>
      <c r="O926" s="68" t="str">
        <f t="shared" si="129"/>
        <v/>
      </c>
      <c r="P926" s="69" t="str">
        <f t="shared" si="134"/>
        <v/>
      </c>
      <c r="Q926" s="69" t="str">
        <f t="shared" si="135"/>
        <v/>
      </c>
      <c r="R926" s="70" t="str">
        <f t="shared" si="136"/>
        <v/>
      </c>
      <c r="S926" s="71" t="b">
        <f t="shared" si="130"/>
        <v>0</v>
      </c>
      <c r="T926" s="72" t="b">
        <f t="shared" si="131"/>
        <v>0</v>
      </c>
      <c r="U926" s="72"/>
      <c r="V926" s="72"/>
      <c r="W926" s="72" t="b">
        <f t="shared" si="128"/>
        <v>0</v>
      </c>
      <c r="Y926" s="91"/>
      <c r="Z926" s="91"/>
      <c r="AA926" s="91"/>
      <c r="AB926" s="91"/>
      <c r="AC926" s="91"/>
      <c r="AD926" s="91"/>
      <c r="AE926" s="91"/>
      <c r="AF926" s="91"/>
      <c r="AG926" s="91"/>
      <c r="AH926" s="91"/>
      <c r="AI926" s="91"/>
    </row>
    <row r="927" spans="3:35" s="73" customFormat="1" ht="13.2" x14ac:dyDescent="0.25">
      <c r="C927" s="125"/>
      <c r="D927" s="126"/>
      <c r="E927" s="127"/>
      <c r="F927" s="128"/>
      <c r="G927" s="128"/>
      <c r="H927" s="128"/>
      <c r="I927" s="62" t="s">
        <v>511</v>
      </c>
      <c r="J927" s="63" t="str">
        <f t="shared" si="132"/>
        <v/>
      </c>
      <c r="K927" s="64" t="str">
        <f t="shared" si="133"/>
        <v/>
      </c>
      <c r="L927" s="65"/>
      <c r="M927" s="124"/>
      <c r="N927" s="67"/>
      <c r="O927" s="68" t="str">
        <f t="shared" si="129"/>
        <v/>
      </c>
      <c r="P927" s="69" t="str">
        <f t="shared" si="134"/>
        <v/>
      </c>
      <c r="Q927" s="69" t="str">
        <f t="shared" si="135"/>
        <v/>
      </c>
      <c r="R927" s="70" t="str">
        <f t="shared" si="136"/>
        <v/>
      </c>
      <c r="S927" s="71" t="b">
        <f t="shared" si="130"/>
        <v>0</v>
      </c>
      <c r="T927" s="72" t="b">
        <f t="shared" si="131"/>
        <v>0</v>
      </c>
      <c r="U927" s="72"/>
      <c r="V927" s="72"/>
      <c r="W927" s="72" t="b">
        <f t="shared" si="128"/>
        <v>0</v>
      </c>
      <c r="Y927" s="91"/>
      <c r="Z927" s="91"/>
      <c r="AA927" s="91"/>
      <c r="AB927" s="91"/>
      <c r="AC927" s="91"/>
      <c r="AD927" s="91"/>
      <c r="AE927" s="91"/>
      <c r="AF927" s="91"/>
      <c r="AG927" s="91"/>
      <c r="AH927" s="91"/>
      <c r="AI927" s="91"/>
    </row>
    <row r="928" spans="3:35" s="73" customFormat="1" ht="13.2" x14ac:dyDescent="0.25">
      <c r="C928" s="125"/>
      <c r="D928" s="126"/>
      <c r="E928" s="127"/>
      <c r="F928" s="128"/>
      <c r="G928" s="128"/>
      <c r="H928" s="128"/>
      <c r="I928" s="62" t="s">
        <v>512</v>
      </c>
      <c r="J928" s="63" t="str">
        <f t="shared" si="132"/>
        <v/>
      </c>
      <c r="K928" s="64" t="str">
        <f t="shared" si="133"/>
        <v/>
      </c>
      <c r="L928" s="65"/>
      <c r="M928" s="124"/>
      <c r="N928" s="67"/>
      <c r="O928" s="68" t="str">
        <f t="shared" si="129"/>
        <v/>
      </c>
      <c r="P928" s="69" t="str">
        <f t="shared" si="134"/>
        <v/>
      </c>
      <c r="Q928" s="69" t="str">
        <f t="shared" si="135"/>
        <v/>
      </c>
      <c r="R928" s="70" t="str">
        <f t="shared" si="136"/>
        <v/>
      </c>
      <c r="S928" s="71" t="b">
        <f t="shared" si="130"/>
        <v>0</v>
      </c>
      <c r="T928" s="72" t="b">
        <f t="shared" si="131"/>
        <v>0</v>
      </c>
      <c r="U928" s="72"/>
      <c r="V928" s="72"/>
      <c r="W928" s="72" t="b">
        <f t="shared" si="128"/>
        <v>0</v>
      </c>
      <c r="Y928" s="91"/>
      <c r="Z928" s="91"/>
      <c r="AA928" s="91"/>
      <c r="AB928" s="91"/>
      <c r="AC928" s="91"/>
      <c r="AD928" s="91"/>
      <c r="AE928" s="91"/>
      <c r="AF928" s="91"/>
      <c r="AG928" s="91"/>
      <c r="AH928" s="91"/>
      <c r="AI928" s="91"/>
    </row>
    <row r="929" spans="3:35" s="73" customFormat="1" ht="13.2" x14ac:dyDescent="0.25">
      <c r="C929" s="125"/>
      <c r="D929" s="126"/>
      <c r="E929" s="127"/>
      <c r="F929" s="128"/>
      <c r="G929" s="128"/>
      <c r="H929" s="128"/>
      <c r="I929" s="62" t="s">
        <v>513</v>
      </c>
      <c r="J929" s="63" t="str">
        <f t="shared" si="132"/>
        <v/>
      </c>
      <c r="K929" s="64" t="str">
        <f t="shared" si="133"/>
        <v/>
      </c>
      <c r="L929" s="65"/>
      <c r="M929" s="124"/>
      <c r="N929" s="67"/>
      <c r="O929" s="68" t="str">
        <f t="shared" si="129"/>
        <v/>
      </c>
      <c r="P929" s="69" t="str">
        <f t="shared" si="134"/>
        <v/>
      </c>
      <c r="Q929" s="69" t="str">
        <f t="shared" si="135"/>
        <v/>
      </c>
      <c r="R929" s="70" t="str">
        <f t="shared" si="136"/>
        <v/>
      </c>
      <c r="S929" s="71" t="b">
        <f t="shared" si="130"/>
        <v>0</v>
      </c>
      <c r="T929" s="72" t="b">
        <f t="shared" si="131"/>
        <v>0</v>
      </c>
      <c r="U929" s="72"/>
      <c r="V929" s="72"/>
      <c r="W929" s="72" t="b">
        <f t="shared" si="128"/>
        <v>0</v>
      </c>
      <c r="Y929" s="91"/>
      <c r="Z929" s="91"/>
      <c r="AA929" s="91"/>
      <c r="AB929" s="91"/>
      <c r="AC929" s="91"/>
      <c r="AD929" s="91"/>
      <c r="AE929" s="91"/>
      <c r="AF929" s="91"/>
      <c r="AG929" s="91"/>
      <c r="AH929" s="91"/>
      <c r="AI929" s="91"/>
    </row>
    <row r="930" spans="3:35" s="73" customFormat="1" ht="13.2" x14ac:dyDescent="0.25">
      <c r="C930" s="125"/>
      <c r="D930" s="126"/>
      <c r="E930" s="127"/>
      <c r="F930" s="128"/>
      <c r="G930" s="128"/>
      <c r="H930" s="128"/>
      <c r="I930" s="62" t="s">
        <v>514</v>
      </c>
      <c r="J930" s="63" t="str">
        <f t="shared" si="132"/>
        <v/>
      </c>
      <c r="K930" s="64" t="str">
        <f t="shared" si="133"/>
        <v/>
      </c>
      <c r="L930" s="65"/>
      <c r="M930" s="124"/>
      <c r="N930" s="67"/>
      <c r="O930" s="68" t="str">
        <f t="shared" si="129"/>
        <v/>
      </c>
      <c r="P930" s="69" t="str">
        <f t="shared" si="134"/>
        <v/>
      </c>
      <c r="Q930" s="69" t="str">
        <f t="shared" si="135"/>
        <v/>
      </c>
      <c r="R930" s="70" t="str">
        <f t="shared" si="136"/>
        <v/>
      </c>
      <c r="S930" s="71" t="b">
        <f t="shared" si="130"/>
        <v>0</v>
      </c>
      <c r="T930" s="72" t="b">
        <f t="shared" si="131"/>
        <v>0</v>
      </c>
      <c r="U930" s="72"/>
      <c r="V930" s="72"/>
      <c r="W930" s="72" t="b">
        <f t="shared" si="128"/>
        <v>0</v>
      </c>
      <c r="Y930" s="91"/>
      <c r="Z930" s="91"/>
      <c r="AA930" s="91"/>
      <c r="AB930" s="91"/>
      <c r="AC930" s="91"/>
      <c r="AD930" s="91"/>
      <c r="AE930" s="91"/>
      <c r="AF930" s="91"/>
      <c r="AG930" s="91"/>
      <c r="AH930" s="91"/>
      <c r="AI930" s="91"/>
    </row>
    <row r="931" spans="3:35" s="73" customFormat="1" ht="13.2" x14ac:dyDescent="0.25">
      <c r="C931" s="125"/>
      <c r="D931" s="126"/>
      <c r="E931" s="127"/>
      <c r="F931" s="128"/>
      <c r="G931" s="128"/>
      <c r="H931" s="128"/>
      <c r="I931" s="62" t="s">
        <v>515</v>
      </c>
      <c r="J931" s="63" t="str">
        <f t="shared" si="132"/>
        <v/>
      </c>
      <c r="K931" s="64" t="str">
        <f t="shared" si="133"/>
        <v/>
      </c>
      <c r="L931" s="65"/>
      <c r="M931" s="124"/>
      <c r="N931" s="67"/>
      <c r="O931" s="68" t="str">
        <f t="shared" si="129"/>
        <v/>
      </c>
      <c r="P931" s="69" t="str">
        <f t="shared" si="134"/>
        <v/>
      </c>
      <c r="Q931" s="69" t="str">
        <f t="shared" si="135"/>
        <v/>
      </c>
      <c r="R931" s="70" t="str">
        <f t="shared" si="136"/>
        <v/>
      </c>
      <c r="S931" s="71" t="b">
        <f t="shared" si="130"/>
        <v>0</v>
      </c>
      <c r="T931" s="72" t="b">
        <f t="shared" si="131"/>
        <v>0</v>
      </c>
      <c r="U931" s="72"/>
      <c r="V931" s="72"/>
      <c r="W931" s="72" t="b">
        <f t="shared" si="128"/>
        <v>0</v>
      </c>
      <c r="Y931" s="91"/>
      <c r="Z931" s="91"/>
      <c r="AA931" s="91"/>
      <c r="AB931" s="91"/>
      <c r="AC931" s="91"/>
      <c r="AD931" s="91"/>
      <c r="AE931" s="91"/>
      <c r="AF931" s="91"/>
      <c r="AG931" s="91"/>
      <c r="AH931" s="91"/>
      <c r="AI931" s="91"/>
    </row>
    <row r="932" spans="3:35" s="73" customFormat="1" ht="13.2" x14ac:dyDescent="0.25">
      <c r="C932" s="125"/>
      <c r="D932" s="126"/>
      <c r="E932" s="127"/>
      <c r="F932" s="128"/>
      <c r="G932" s="128"/>
      <c r="H932" s="128"/>
      <c r="I932" s="62" t="s">
        <v>516</v>
      </c>
      <c r="J932" s="63" t="str">
        <f t="shared" si="132"/>
        <v/>
      </c>
      <c r="K932" s="64" t="str">
        <f t="shared" si="133"/>
        <v/>
      </c>
      <c r="L932" s="65"/>
      <c r="M932" s="124"/>
      <c r="N932" s="67"/>
      <c r="O932" s="68" t="str">
        <f t="shared" si="129"/>
        <v/>
      </c>
      <c r="P932" s="69" t="str">
        <f t="shared" si="134"/>
        <v/>
      </c>
      <c r="Q932" s="69" t="str">
        <f t="shared" si="135"/>
        <v/>
      </c>
      <c r="R932" s="70" t="str">
        <f t="shared" si="136"/>
        <v/>
      </c>
      <c r="S932" s="71" t="b">
        <f t="shared" si="130"/>
        <v>0</v>
      </c>
      <c r="T932" s="72" t="b">
        <f t="shared" si="131"/>
        <v>0</v>
      </c>
      <c r="U932" s="72"/>
      <c r="V932" s="72"/>
      <c r="W932" s="72" t="b">
        <f t="shared" si="128"/>
        <v>0</v>
      </c>
      <c r="Y932" s="91"/>
      <c r="Z932" s="91"/>
      <c r="AA932" s="91"/>
      <c r="AB932" s="91"/>
      <c r="AC932" s="91"/>
      <c r="AD932" s="91"/>
      <c r="AE932" s="91"/>
      <c r="AF932" s="91"/>
      <c r="AG932" s="91"/>
      <c r="AH932" s="91"/>
      <c r="AI932" s="91"/>
    </row>
    <row r="933" spans="3:35" s="73" customFormat="1" ht="13.2" x14ac:dyDescent="0.25">
      <c r="C933" s="125"/>
      <c r="D933" s="126"/>
      <c r="E933" s="127"/>
      <c r="F933" s="128"/>
      <c r="G933" s="128"/>
      <c r="H933" s="128"/>
      <c r="I933" s="62" t="s">
        <v>517</v>
      </c>
      <c r="J933" s="63" t="str">
        <f t="shared" si="132"/>
        <v/>
      </c>
      <c r="K933" s="64" t="str">
        <f t="shared" si="133"/>
        <v/>
      </c>
      <c r="L933" s="65"/>
      <c r="M933" s="124"/>
      <c r="N933" s="67"/>
      <c r="O933" s="68" t="str">
        <f t="shared" si="129"/>
        <v/>
      </c>
      <c r="P933" s="69" t="str">
        <f t="shared" si="134"/>
        <v/>
      </c>
      <c r="Q933" s="69" t="str">
        <f t="shared" si="135"/>
        <v/>
      </c>
      <c r="R933" s="70" t="str">
        <f t="shared" si="136"/>
        <v/>
      </c>
      <c r="S933" s="71" t="b">
        <f t="shared" si="130"/>
        <v>0</v>
      </c>
      <c r="T933" s="72" t="b">
        <f t="shared" si="131"/>
        <v>0</v>
      </c>
      <c r="U933" s="72"/>
      <c r="V933" s="72"/>
      <c r="W933" s="72" t="b">
        <f t="shared" si="128"/>
        <v>0</v>
      </c>
      <c r="Y933" s="91"/>
      <c r="Z933" s="91"/>
      <c r="AA933" s="91"/>
      <c r="AB933" s="91"/>
      <c r="AC933" s="91"/>
      <c r="AD933" s="91"/>
      <c r="AE933" s="91"/>
      <c r="AF933" s="91"/>
      <c r="AG933" s="91"/>
      <c r="AH933" s="91"/>
      <c r="AI933" s="91"/>
    </row>
    <row r="934" spans="3:35" s="73" customFormat="1" ht="13.2" x14ac:dyDescent="0.25">
      <c r="C934" s="125"/>
      <c r="D934" s="126"/>
      <c r="E934" s="127"/>
      <c r="F934" s="128"/>
      <c r="G934" s="128"/>
      <c r="H934" s="128"/>
      <c r="I934" s="62" t="s">
        <v>518</v>
      </c>
      <c r="J934" s="63" t="str">
        <f t="shared" si="132"/>
        <v/>
      </c>
      <c r="K934" s="64" t="str">
        <f t="shared" si="133"/>
        <v/>
      </c>
      <c r="L934" s="65"/>
      <c r="M934" s="124"/>
      <c r="N934" s="67"/>
      <c r="O934" s="68" t="str">
        <f t="shared" si="129"/>
        <v/>
      </c>
      <c r="P934" s="69" t="str">
        <f t="shared" si="134"/>
        <v/>
      </c>
      <c r="Q934" s="69" t="str">
        <f t="shared" si="135"/>
        <v/>
      </c>
      <c r="R934" s="70" t="str">
        <f t="shared" si="136"/>
        <v/>
      </c>
      <c r="S934" s="71" t="b">
        <f t="shared" si="130"/>
        <v>0</v>
      </c>
      <c r="T934" s="72" t="b">
        <f t="shared" si="131"/>
        <v>0</v>
      </c>
      <c r="U934" s="72"/>
      <c r="V934" s="72"/>
      <c r="W934" s="72" t="b">
        <f t="shared" si="128"/>
        <v>0</v>
      </c>
      <c r="Y934" s="91"/>
      <c r="Z934" s="91"/>
      <c r="AA934" s="91"/>
      <c r="AB934" s="91"/>
      <c r="AC934" s="91"/>
      <c r="AD934" s="91"/>
      <c r="AE934" s="91"/>
      <c r="AF934" s="91"/>
      <c r="AG934" s="91"/>
      <c r="AH934" s="91"/>
      <c r="AI934" s="91"/>
    </row>
    <row r="935" spans="3:35" s="73" customFormat="1" ht="13.2" x14ac:dyDescent="0.25">
      <c r="C935" s="125"/>
      <c r="D935" s="126"/>
      <c r="E935" s="127"/>
      <c r="F935" s="128"/>
      <c r="G935" s="128"/>
      <c r="H935" s="128"/>
      <c r="I935" s="62" t="s">
        <v>519</v>
      </c>
      <c r="J935" s="63" t="str">
        <f t="shared" si="132"/>
        <v/>
      </c>
      <c r="K935" s="64" t="str">
        <f t="shared" si="133"/>
        <v/>
      </c>
      <c r="L935" s="65"/>
      <c r="M935" s="124"/>
      <c r="N935" s="67"/>
      <c r="O935" s="68" t="str">
        <f t="shared" si="129"/>
        <v/>
      </c>
      <c r="P935" s="69" t="str">
        <f t="shared" si="134"/>
        <v/>
      </c>
      <c r="Q935" s="69" t="str">
        <f t="shared" si="135"/>
        <v/>
      </c>
      <c r="R935" s="70" t="str">
        <f t="shared" si="136"/>
        <v/>
      </c>
      <c r="S935" s="71" t="b">
        <f t="shared" si="130"/>
        <v>0</v>
      </c>
      <c r="T935" s="72" t="b">
        <f t="shared" si="131"/>
        <v>0</v>
      </c>
      <c r="U935" s="72"/>
      <c r="V935" s="72"/>
      <c r="W935" s="72" t="b">
        <f t="shared" si="128"/>
        <v>0</v>
      </c>
      <c r="Y935" s="91"/>
      <c r="Z935" s="91"/>
      <c r="AA935" s="91"/>
      <c r="AB935" s="91"/>
      <c r="AC935" s="91"/>
      <c r="AD935" s="91"/>
      <c r="AE935" s="91"/>
      <c r="AF935" s="91"/>
      <c r="AG935" s="91"/>
      <c r="AH935" s="91"/>
      <c r="AI935" s="91"/>
    </row>
    <row r="936" spans="3:35" s="73" customFormat="1" ht="13.2" x14ac:dyDescent="0.25">
      <c r="C936" s="125"/>
      <c r="D936" s="126"/>
      <c r="E936" s="127"/>
      <c r="F936" s="128"/>
      <c r="G936" s="128"/>
      <c r="H936" s="128"/>
      <c r="I936" s="62" t="s">
        <v>520</v>
      </c>
      <c r="J936" s="63" t="str">
        <f t="shared" si="132"/>
        <v/>
      </c>
      <c r="K936" s="64" t="str">
        <f t="shared" si="133"/>
        <v/>
      </c>
      <c r="L936" s="65"/>
      <c r="M936" s="124"/>
      <c r="N936" s="67"/>
      <c r="O936" s="68" t="str">
        <f t="shared" si="129"/>
        <v/>
      </c>
      <c r="P936" s="69" t="str">
        <f t="shared" si="134"/>
        <v/>
      </c>
      <c r="Q936" s="69" t="str">
        <f t="shared" si="135"/>
        <v/>
      </c>
      <c r="R936" s="70" t="str">
        <f t="shared" si="136"/>
        <v/>
      </c>
      <c r="S936" s="71" t="b">
        <f t="shared" si="130"/>
        <v>0</v>
      </c>
      <c r="T936" s="72" t="b">
        <f t="shared" si="131"/>
        <v>0</v>
      </c>
      <c r="U936" s="72"/>
      <c r="V936" s="72"/>
      <c r="W936" s="72" t="b">
        <f t="shared" si="128"/>
        <v>0</v>
      </c>
      <c r="Y936" s="91"/>
      <c r="Z936" s="91"/>
      <c r="AA936" s="91"/>
      <c r="AB936" s="91"/>
      <c r="AC936" s="91"/>
      <c r="AD936" s="91"/>
      <c r="AE936" s="91"/>
      <c r="AF936" s="91"/>
      <c r="AG936" s="91"/>
      <c r="AH936" s="91"/>
      <c r="AI936" s="91"/>
    </row>
    <row r="937" spans="3:35" s="73" customFormat="1" ht="13.2" x14ac:dyDescent="0.25">
      <c r="C937" s="125"/>
      <c r="D937" s="126"/>
      <c r="E937" s="127"/>
      <c r="F937" s="128"/>
      <c r="G937" s="128"/>
      <c r="H937" s="128"/>
      <c r="I937" s="62" t="s">
        <v>521</v>
      </c>
      <c r="J937" s="63" t="str">
        <f t="shared" si="132"/>
        <v/>
      </c>
      <c r="K937" s="64" t="str">
        <f t="shared" si="133"/>
        <v/>
      </c>
      <c r="L937" s="65"/>
      <c r="M937" s="124"/>
      <c r="N937" s="67"/>
      <c r="O937" s="68" t="str">
        <f t="shared" si="129"/>
        <v/>
      </c>
      <c r="P937" s="69" t="str">
        <f t="shared" si="134"/>
        <v/>
      </c>
      <c r="Q937" s="69" t="str">
        <f t="shared" si="135"/>
        <v/>
      </c>
      <c r="R937" s="70" t="str">
        <f t="shared" si="136"/>
        <v/>
      </c>
      <c r="S937" s="71" t="b">
        <f t="shared" si="130"/>
        <v>0</v>
      </c>
      <c r="T937" s="72" t="b">
        <f t="shared" si="131"/>
        <v>0</v>
      </c>
      <c r="U937" s="72"/>
      <c r="V937" s="72"/>
      <c r="W937" s="72" t="b">
        <f t="shared" si="128"/>
        <v>0</v>
      </c>
      <c r="Y937" s="91"/>
      <c r="Z937" s="91"/>
      <c r="AA937" s="91"/>
      <c r="AB937" s="91"/>
      <c r="AC937" s="91"/>
      <c r="AD937" s="91"/>
      <c r="AE937" s="91"/>
      <c r="AF937" s="91"/>
      <c r="AG937" s="91"/>
      <c r="AH937" s="91"/>
      <c r="AI937" s="91"/>
    </row>
    <row r="938" spans="3:35" s="73" customFormat="1" ht="13.2" x14ac:dyDescent="0.25">
      <c r="C938" s="125"/>
      <c r="D938" s="126"/>
      <c r="E938" s="127"/>
      <c r="F938" s="128"/>
      <c r="G938" s="128"/>
      <c r="H938" s="128"/>
      <c r="I938" s="62" t="s">
        <v>522</v>
      </c>
      <c r="J938" s="63" t="str">
        <f t="shared" si="132"/>
        <v/>
      </c>
      <c r="K938" s="64" t="str">
        <f t="shared" si="133"/>
        <v/>
      </c>
      <c r="L938" s="65"/>
      <c r="M938" s="124"/>
      <c r="N938" s="67"/>
      <c r="O938" s="68" t="str">
        <f t="shared" si="129"/>
        <v/>
      </c>
      <c r="P938" s="69" t="str">
        <f t="shared" si="134"/>
        <v/>
      </c>
      <c r="Q938" s="69" t="str">
        <f t="shared" si="135"/>
        <v/>
      </c>
      <c r="R938" s="70" t="str">
        <f t="shared" si="136"/>
        <v/>
      </c>
      <c r="S938" s="71" t="b">
        <f t="shared" si="130"/>
        <v>0</v>
      </c>
      <c r="T938" s="72" t="b">
        <f t="shared" si="131"/>
        <v>0</v>
      </c>
      <c r="U938" s="72"/>
      <c r="V938" s="72"/>
      <c r="W938" s="72" t="b">
        <f t="shared" si="128"/>
        <v>0</v>
      </c>
      <c r="Y938" s="91"/>
      <c r="Z938" s="91"/>
      <c r="AA938" s="91"/>
      <c r="AB938" s="91"/>
      <c r="AC938" s="91"/>
      <c r="AD938" s="91"/>
      <c r="AE938" s="91"/>
      <c r="AF938" s="91"/>
      <c r="AG938" s="91"/>
      <c r="AH938" s="91"/>
      <c r="AI938" s="91"/>
    </row>
    <row r="939" spans="3:35" s="73" customFormat="1" ht="13.2" x14ac:dyDescent="0.25">
      <c r="C939" s="125"/>
      <c r="D939" s="126"/>
      <c r="E939" s="127"/>
      <c r="F939" s="128"/>
      <c r="G939" s="128"/>
      <c r="H939" s="128"/>
      <c r="I939" s="62" t="s">
        <v>523</v>
      </c>
      <c r="J939" s="63" t="str">
        <f t="shared" si="132"/>
        <v/>
      </c>
      <c r="K939" s="64" t="str">
        <f t="shared" si="133"/>
        <v/>
      </c>
      <c r="L939" s="65"/>
      <c r="M939" s="124"/>
      <c r="N939" s="67"/>
      <c r="O939" s="68" t="str">
        <f t="shared" si="129"/>
        <v/>
      </c>
      <c r="P939" s="69" t="str">
        <f t="shared" si="134"/>
        <v/>
      </c>
      <c r="Q939" s="69" t="str">
        <f t="shared" si="135"/>
        <v/>
      </c>
      <c r="R939" s="70" t="str">
        <f t="shared" si="136"/>
        <v/>
      </c>
      <c r="S939" s="71" t="b">
        <f t="shared" si="130"/>
        <v>0</v>
      </c>
      <c r="T939" s="72" t="b">
        <f t="shared" si="131"/>
        <v>0</v>
      </c>
      <c r="U939" s="72"/>
      <c r="V939" s="72"/>
      <c r="W939" s="72" t="b">
        <f t="shared" si="128"/>
        <v>0</v>
      </c>
      <c r="Y939" s="91"/>
      <c r="Z939" s="91"/>
      <c r="AA939" s="91"/>
      <c r="AB939" s="91"/>
      <c r="AC939" s="91"/>
      <c r="AD939" s="91"/>
      <c r="AE939" s="91"/>
      <c r="AF939" s="91"/>
      <c r="AG939" s="91"/>
      <c r="AH939" s="91"/>
      <c r="AI939" s="91"/>
    </row>
    <row r="940" spans="3:35" s="73" customFormat="1" ht="13.2" x14ac:dyDescent="0.25">
      <c r="C940" s="125"/>
      <c r="D940" s="126"/>
      <c r="E940" s="127"/>
      <c r="F940" s="128"/>
      <c r="G940" s="128"/>
      <c r="H940" s="128"/>
      <c r="I940" s="62" t="s">
        <v>524</v>
      </c>
      <c r="J940" s="63" t="str">
        <f t="shared" si="132"/>
        <v/>
      </c>
      <c r="K940" s="64" t="str">
        <f t="shared" si="133"/>
        <v/>
      </c>
      <c r="L940" s="65"/>
      <c r="M940" s="124"/>
      <c r="N940" s="67"/>
      <c r="O940" s="68" t="str">
        <f t="shared" si="129"/>
        <v/>
      </c>
      <c r="P940" s="69" t="str">
        <f t="shared" si="134"/>
        <v/>
      </c>
      <c r="Q940" s="69" t="str">
        <f t="shared" si="135"/>
        <v/>
      </c>
      <c r="R940" s="70" t="str">
        <f t="shared" si="136"/>
        <v/>
      </c>
      <c r="S940" s="71" t="b">
        <f t="shared" si="130"/>
        <v>0</v>
      </c>
      <c r="T940" s="72" t="b">
        <f t="shared" si="131"/>
        <v>0</v>
      </c>
      <c r="U940" s="72"/>
      <c r="V940" s="72"/>
      <c r="W940" s="72" t="b">
        <f t="shared" si="128"/>
        <v>0</v>
      </c>
      <c r="Y940" s="91"/>
      <c r="Z940" s="91"/>
      <c r="AA940" s="91"/>
      <c r="AB940" s="91"/>
      <c r="AC940" s="91"/>
      <c r="AD940" s="91"/>
      <c r="AE940" s="91"/>
      <c r="AF940" s="91"/>
      <c r="AG940" s="91"/>
      <c r="AH940" s="91"/>
      <c r="AI940" s="91"/>
    </row>
    <row r="941" spans="3:35" s="73" customFormat="1" ht="13.2" x14ac:dyDescent="0.25">
      <c r="C941" s="125"/>
      <c r="D941" s="126"/>
      <c r="E941" s="127"/>
      <c r="F941" s="128"/>
      <c r="G941" s="128"/>
      <c r="H941" s="128"/>
      <c r="I941" s="62" t="s">
        <v>525</v>
      </c>
      <c r="J941" s="63" t="str">
        <f t="shared" si="132"/>
        <v/>
      </c>
      <c r="K941" s="64" t="str">
        <f t="shared" si="133"/>
        <v/>
      </c>
      <c r="L941" s="65"/>
      <c r="M941" s="124"/>
      <c r="N941" s="67"/>
      <c r="O941" s="68" t="str">
        <f t="shared" si="129"/>
        <v/>
      </c>
      <c r="P941" s="69" t="str">
        <f t="shared" si="134"/>
        <v/>
      </c>
      <c r="Q941" s="69" t="str">
        <f t="shared" si="135"/>
        <v/>
      </c>
      <c r="R941" s="70" t="str">
        <f t="shared" si="136"/>
        <v/>
      </c>
      <c r="S941" s="71" t="b">
        <f t="shared" si="130"/>
        <v>0</v>
      </c>
      <c r="T941" s="72" t="b">
        <f t="shared" si="131"/>
        <v>0</v>
      </c>
      <c r="U941" s="72"/>
      <c r="V941" s="72"/>
      <c r="W941" s="72" t="b">
        <f t="shared" si="128"/>
        <v>0</v>
      </c>
      <c r="Y941" s="91"/>
      <c r="Z941" s="91"/>
      <c r="AA941" s="91"/>
      <c r="AB941" s="91"/>
      <c r="AC941" s="91"/>
      <c r="AD941" s="91"/>
      <c r="AE941" s="91"/>
      <c r="AF941" s="91"/>
      <c r="AG941" s="91"/>
      <c r="AH941" s="91"/>
      <c r="AI941" s="91"/>
    </row>
    <row r="942" spans="3:35" s="73" customFormat="1" ht="13.2" x14ac:dyDescent="0.25">
      <c r="C942" s="125"/>
      <c r="D942" s="126"/>
      <c r="E942" s="127"/>
      <c r="F942" s="128"/>
      <c r="G942" s="128"/>
      <c r="H942" s="128"/>
      <c r="I942" s="62" t="s">
        <v>526</v>
      </c>
      <c r="J942" s="63" t="str">
        <f t="shared" si="132"/>
        <v/>
      </c>
      <c r="K942" s="64" t="str">
        <f t="shared" si="133"/>
        <v/>
      </c>
      <c r="L942" s="65"/>
      <c r="M942" s="124"/>
      <c r="N942" s="67"/>
      <c r="O942" s="68" t="str">
        <f t="shared" si="129"/>
        <v/>
      </c>
      <c r="P942" s="69" t="str">
        <f t="shared" si="134"/>
        <v/>
      </c>
      <c r="Q942" s="69" t="str">
        <f t="shared" si="135"/>
        <v/>
      </c>
      <c r="R942" s="70" t="str">
        <f t="shared" si="136"/>
        <v/>
      </c>
      <c r="S942" s="71" t="b">
        <f t="shared" si="130"/>
        <v>0</v>
      </c>
      <c r="T942" s="72" t="b">
        <f t="shared" si="131"/>
        <v>0</v>
      </c>
      <c r="U942" s="72"/>
      <c r="V942" s="72"/>
      <c r="W942" s="72" t="b">
        <f t="shared" si="128"/>
        <v>0</v>
      </c>
      <c r="Y942" s="91"/>
      <c r="Z942" s="91"/>
      <c r="AA942" s="91"/>
      <c r="AB942" s="91"/>
      <c r="AC942" s="91"/>
      <c r="AD942" s="91"/>
      <c r="AE942" s="91"/>
      <c r="AF942" s="91"/>
      <c r="AG942" s="91"/>
      <c r="AH942" s="91"/>
      <c r="AI942" s="91"/>
    </row>
    <row r="943" spans="3:35" s="73" customFormat="1" ht="13.2" x14ac:dyDescent="0.25">
      <c r="C943" s="125"/>
      <c r="D943" s="126"/>
      <c r="E943" s="127"/>
      <c r="F943" s="128"/>
      <c r="G943" s="128"/>
      <c r="H943" s="128"/>
      <c r="I943" s="62" t="s">
        <v>527</v>
      </c>
      <c r="J943" s="63" t="str">
        <f t="shared" si="132"/>
        <v/>
      </c>
      <c r="K943" s="64" t="str">
        <f t="shared" si="133"/>
        <v/>
      </c>
      <c r="L943" s="65"/>
      <c r="M943" s="124"/>
      <c r="N943" s="67"/>
      <c r="O943" s="68" t="str">
        <f t="shared" si="129"/>
        <v/>
      </c>
      <c r="P943" s="69" t="str">
        <f t="shared" si="134"/>
        <v/>
      </c>
      <c r="Q943" s="69" t="str">
        <f t="shared" si="135"/>
        <v/>
      </c>
      <c r="R943" s="70" t="str">
        <f t="shared" si="136"/>
        <v/>
      </c>
      <c r="S943" s="71" t="b">
        <f t="shared" si="130"/>
        <v>0</v>
      </c>
      <c r="T943" s="72" t="b">
        <f t="shared" si="131"/>
        <v>0</v>
      </c>
      <c r="U943" s="72"/>
      <c r="V943" s="72"/>
      <c r="W943" s="72" t="b">
        <f t="shared" si="128"/>
        <v>0</v>
      </c>
      <c r="Y943" s="91"/>
      <c r="Z943" s="91"/>
      <c r="AA943" s="91"/>
      <c r="AB943" s="91"/>
      <c r="AC943" s="91"/>
      <c r="AD943" s="91"/>
      <c r="AE943" s="91"/>
      <c r="AF943" s="91"/>
      <c r="AG943" s="91"/>
      <c r="AH943" s="91"/>
      <c r="AI943" s="91"/>
    </row>
    <row r="944" spans="3:35" s="73" customFormat="1" ht="13.2" x14ac:dyDescent="0.25">
      <c r="C944" s="125"/>
      <c r="D944" s="126"/>
      <c r="E944" s="127"/>
      <c r="F944" s="128"/>
      <c r="G944" s="128"/>
      <c r="H944" s="128"/>
      <c r="I944" s="62" t="s">
        <v>528</v>
      </c>
      <c r="J944" s="63" t="str">
        <f t="shared" si="132"/>
        <v/>
      </c>
      <c r="K944" s="64" t="str">
        <f t="shared" si="133"/>
        <v/>
      </c>
      <c r="L944" s="65"/>
      <c r="M944" s="124"/>
      <c r="N944" s="67"/>
      <c r="O944" s="68" t="str">
        <f t="shared" si="129"/>
        <v/>
      </c>
      <c r="P944" s="69" t="str">
        <f t="shared" si="134"/>
        <v/>
      </c>
      <c r="Q944" s="69" t="str">
        <f t="shared" si="135"/>
        <v/>
      </c>
      <c r="R944" s="70" t="str">
        <f t="shared" si="136"/>
        <v/>
      </c>
      <c r="S944" s="71" t="b">
        <f t="shared" si="130"/>
        <v>0</v>
      </c>
      <c r="T944" s="72" t="b">
        <f t="shared" si="131"/>
        <v>0</v>
      </c>
      <c r="U944" s="72"/>
      <c r="V944" s="72"/>
      <c r="W944" s="72" t="b">
        <f t="shared" si="128"/>
        <v>0</v>
      </c>
      <c r="Y944" s="91"/>
      <c r="Z944" s="91"/>
      <c r="AA944" s="91"/>
      <c r="AB944" s="91"/>
      <c r="AC944" s="91"/>
      <c r="AD944" s="91"/>
      <c r="AE944" s="91"/>
      <c r="AF944" s="91"/>
      <c r="AG944" s="91"/>
      <c r="AH944" s="91"/>
      <c r="AI944" s="91"/>
    </row>
    <row r="945" spans="3:35" s="73" customFormat="1" ht="13.2" x14ac:dyDescent="0.25">
      <c r="C945" s="125"/>
      <c r="D945" s="126"/>
      <c r="E945" s="127"/>
      <c r="F945" s="128"/>
      <c r="G945" s="128"/>
      <c r="H945" s="128"/>
      <c r="I945" s="62" t="s">
        <v>529</v>
      </c>
      <c r="J945" s="63" t="str">
        <f t="shared" si="132"/>
        <v/>
      </c>
      <c r="K945" s="64" t="str">
        <f t="shared" si="133"/>
        <v/>
      </c>
      <c r="L945" s="65"/>
      <c r="M945" s="124"/>
      <c r="N945" s="67"/>
      <c r="O945" s="68" t="str">
        <f t="shared" si="129"/>
        <v/>
      </c>
      <c r="P945" s="69" t="str">
        <f t="shared" si="134"/>
        <v/>
      </c>
      <c r="Q945" s="69" t="str">
        <f t="shared" si="135"/>
        <v/>
      </c>
      <c r="R945" s="70" t="str">
        <f t="shared" si="136"/>
        <v/>
      </c>
      <c r="S945" s="71" t="b">
        <f t="shared" si="130"/>
        <v>0</v>
      </c>
      <c r="T945" s="72" t="b">
        <f t="shared" si="131"/>
        <v>0</v>
      </c>
      <c r="U945" s="72"/>
      <c r="V945" s="72"/>
      <c r="W945" s="72" t="b">
        <f t="shared" si="128"/>
        <v>0</v>
      </c>
      <c r="Y945" s="91"/>
      <c r="Z945" s="91"/>
      <c r="AA945" s="91"/>
      <c r="AB945" s="91"/>
      <c r="AC945" s="91"/>
      <c r="AD945" s="91"/>
      <c r="AE945" s="91"/>
      <c r="AF945" s="91"/>
      <c r="AG945" s="91"/>
      <c r="AH945" s="91"/>
      <c r="AI945" s="91"/>
    </row>
    <row r="946" spans="3:35" s="73" customFormat="1" ht="13.2" x14ac:dyDescent="0.25">
      <c r="C946" s="125"/>
      <c r="D946" s="126"/>
      <c r="E946" s="127"/>
      <c r="F946" s="128"/>
      <c r="G946" s="128"/>
      <c r="H946" s="128"/>
      <c r="I946" s="62" t="s">
        <v>530</v>
      </c>
      <c r="J946" s="63" t="str">
        <f t="shared" si="132"/>
        <v/>
      </c>
      <c r="K946" s="64" t="str">
        <f t="shared" si="133"/>
        <v/>
      </c>
      <c r="L946" s="65"/>
      <c r="M946" s="124"/>
      <c r="N946" s="67"/>
      <c r="O946" s="68" t="str">
        <f t="shared" si="129"/>
        <v/>
      </c>
      <c r="P946" s="69" t="str">
        <f t="shared" si="134"/>
        <v/>
      </c>
      <c r="Q946" s="69" t="str">
        <f t="shared" si="135"/>
        <v/>
      </c>
      <c r="R946" s="70" t="str">
        <f t="shared" si="136"/>
        <v/>
      </c>
      <c r="S946" s="71" t="b">
        <f t="shared" si="130"/>
        <v>0</v>
      </c>
      <c r="T946" s="72" t="b">
        <f t="shared" si="131"/>
        <v>0</v>
      </c>
      <c r="U946" s="72"/>
      <c r="V946" s="72"/>
      <c r="W946" s="72" t="b">
        <f t="shared" si="128"/>
        <v>0</v>
      </c>
      <c r="Y946" s="91"/>
      <c r="Z946" s="91"/>
      <c r="AA946" s="91"/>
      <c r="AB946" s="91"/>
      <c r="AC946" s="91"/>
      <c r="AD946" s="91"/>
      <c r="AE946" s="91"/>
      <c r="AF946" s="91"/>
      <c r="AG946" s="91"/>
      <c r="AH946" s="91"/>
      <c r="AI946" s="91"/>
    </row>
    <row r="947" spans="3:35" s="73" customFormat="1" ht="13.2" x14ac:dyDescent="0.25">
      <c r="C947" s="125"/>
      <c r="D947" s="126"/>
      <c r="E947" s="127"/>
      <c r="F947" s="128"/>
      <c r="G947" s="128"/>
      <c r="H947" s="128"/>
      <c r="I947" s="62" t="s">
        <v>531</v>
      </c>
      <c r="J947" s="63" t="str">
        <f t="shared" si="132"/>
        <v/>
      </c>
      <c r="K947" s="64" t="str">
        <f t="shared" si="133"/>
        <v/>
      </c>
      <c r="L947" s="65"/>
      <c r="M947" s="124"/>
      <c r="N947" s="67"/>
      <c r="O947" s="68" t="str">
        <f t="shared" si="129"/>
        <v/>
      </c>
      <c r="P947" s="69" t="str">
        <f t="shared" si="134"/>
        <v/>
      </c>
      <c r="Q947" s="69" t="str">
        <f t="shared" si="135"/>
        <v/>
      </c>
      <c r="R947" s="70" t="str">
        <f t="shared" si="136"/>
        <v/>
      </c>
      <c r="S947" s="71" t="b">
        <f t="shared" si="130"/>
        <v>0</v>
      </c>
      <c r="T947" s="72" t="b">
        <f t="shared" si="131"/>
        <v>0</v>
      </c>
      <c r="U947" s="72"/>
      <c r="V947" s="72"/>
      <c r="W947" s="72" t="b">
        <f t="shared" si="128"/>
        <v>0</v>
      </c>
      <c r="Y947" s="91"/>
      <c r="Z947" s="91"/>
      <c r="AA947" s="91"/>
      <c r="AB947" s="91"/>
      <c r="AC947" s="91"/>
      <c r="AD947" s="91"/>
      <c r="AE947" s="91"/>
      <c r="AF947" s="91"/>
      <c r="AG947" s="91"/>
      <c r="AH947" s="91"/>
      <c r="AI947" s="91"/>
    </row>
    <row r="948" spans="3:35" s="73" customFormat="1" ht="13.2" x14ac:dyDescent="0.25">
      <c r="C948" s="125"/>
      <c r="D948" s="126"/>
      <c r="E948" s="127"/>
      <c r="F948" s="128"/>
      <c r="G948" s="128"/>
      <c r="H948" s="128"/>
      <c r="I948" s="62" t="s">
        <v>532</v>
      </c>
      <c r="J948" s="63" t="str">
        <f t="shared" si="132"/>
        <v/>
      </c>
      <c r="K948" s="64" t="str">
        <f t="shared" si="133"/>
        <v/>
      </c>
      <c r="L948" s="65"/>
      <c r="M948" s="124"/>
      <c r="N948" s="67"/>
      <c r="O948" s="68" t="str">
        <f t="shared" si="129"/>
        <v/>
      </c>
      <c r="P948" s="69" t="str">
        <f t="shared" si="134"/>
        <v/>
      </c>
      <c r="Q948" s="69" t="str">
        <f t="shared" si="135"/>
        <v/>
      </c>
      <c r="R948" s="70" t="str">
        <f t="shared" si="136"/>
        <v/>
      </c>
      <c r="S948" s="71" t="b">
        <f t="shared" si="130"/>
        <v>0</v>
      </c>
      <c r="T948" s="72" t="b">
        <f t="shared" si="131"/>
        <v>0</v>
      </c>
      <c r="U948" s="72"/>
      <c r="V948" s="72"/>
      <c r="W948" s="72" t="b">
        <f t="shared" si="128"/>
        <v>0</v>
      </c>
      <c r="Y948" s="91"/>
      <c r="Z948" s="91"/>
      <c r="AA948" s="91"/>
      <c r="AB948" s="91"/>
      <c r="AC948" s="91"/>
      <c r="AD948" s="91"/>
      <c r="AE948" s="91"/>
      <c r="AF948" s="91"/>
      <c r="AG948" s="91"/>
      <c r="AH948" s="91"/>
      <c r="AI948" s="91"/>
    </row>
    <row r="949" spans="3:35" s="73" customFormat="1" ht="13.2" x14ac:dyDescent="0.25">
      <c r="C949" s="125"/>
      <c r="D949" s="126"/>
      <c r="E949" s="127"/>
      <c r="F949" s="128"/>
      <c r="G949" s="128"/>
      <c r="H949" s="128"/>
      <c r="I949" s="62" t="s">
        <v>533</v>
      </c>
      <c r="J949" s="63" t="str">
        <f t="shared" si="132"/>
        <v/>
      </c>
      <c r="K949" s="64" t="str">
        <f t="shared" si="133"/>
        <v/>
      </c>
      <c r="L949" s="65"/>
      <c r="M949" s="124"/>
      <c r="N949" s="67"/>
      <c r="O949" s="68" t="str">
        <f t="shared" si="129"/>
        <v/>
      </c>
      <c r="P949" s="69" t="str">
        <f t="shared" si="134"/>
        <v/>
      </c>
      <c r="Q949" s="69" t="str">
        <f t="shared" si="135"/>
        <v/>
      </c>
      <c r="R949" s="70" t="str">
        <f t="shared" si="136"/>
        <v/>
      </c>
      <c r="S949" s="71" t="b">
        <f t="shared" si="130"/>
        <v>0</v>
      </c>
      <c r="T949" s="72" t="b">
        <f t="shared" si="131"/>
        <v>0</v>
      </c>
      <c r="U949" s="72"/>
      <c r="V949" s="72"/>
      <c r="W949" s="72" t="b">
        <f t="shared" si="128"/>
        <v>0</v>
      </c>
      <c r="Y949" s="91"/>
      <c r="Z949" s="91"/>
      <c r="AA949" s="91"/>
      <c r="AB949" s="91"/>
      <c r="AC949" s="91"/>
      <c r="AD949" s="91"/>
      <c r="AE949" s="91"/>
      <c r="AF949" s="91"/>
      <c r="AG949" s="91"/>
      <c r="AH949" s="91"/>
      <c r="AI949" s="91"/>
    </row>
    <row r="950" spans="3:35" s="73" customFormat="1" ht="13.2" x14ac:dyDescent="0.25">
      <c r="C950" s="125"/>
      <c r="D950" s="126"/>
      <c r="E950" s="127"/>
      <c r="F950" s="128"/>
      <c r="G950" s="128"/>
      <c r="H950" s="128"/>
      <c r="I950" s="62" t="s">
        <v>534</v>
      </c>
      <c r="J950" s="63" t="str">
        <f t="shared" si="132"/>
        <v/>
      </c>
      <c r="K950" s="64" t="str">
        <f t="shared" si="133"/>
        <v/>
      </c>
      <c r="L950" s="65"/>
      <c r="M950" s="124"/>
      <c r="N950" s="67"/>
      <c r="O950" s="68" t="str">
        <f t="shared" si="129"/>
        <v/>
      </c>
      <c r="P950" s="69" t="str">
        <f t="shared" si="134"/>
        <v/>
      </c>
      <c r="Q950" s="69" t="str">
        <f t="shared" si="135"/>
        <v/>
      </c>
      <c r="R950" s="70" t="str">
        <f t="shared" si="136"/>
        <v/>
      </c>
      <c r="S950" s="71" t="b">
        <f t="shared" si="130"/>
        <v>0</v>
      </c>
      <c r="T950" s="72" t="b">
        <f t="shared" si="131"/>
        <v>0</v>
      </c>
      <c r="U950" s="72"/>
      <c r="V950" s="72"/>
      <c r="W950" s="72" t="b">
        <f t="shared" si="128"/>
        <v>0</v>
      </c>
      <c r="Y950" s="91"/>
      <c r="Z950" s="91"/>
      <c r="AA950" s="91"/>
      <c r="AB950" s="91"/>
      <c r="AC950" s="91"/>
      <c r="AD950" s="91"/>
      <c r="AE950" s="91"/>
      <c r="AF950" s="91"/>
      <c r="AG950" s="91"/>
      <c r="AH950" s="91"/>
      <c r="AI950" s="91"/>
    </row>
    <row r="951" spans="3:35" s="73" customFormat="1" ht="13.2" x14ac:dyDescent="0.25">
      <c r="C951" s="125"/>
      <c r="D951" s="126"/>
      <c r="E951" s="127"/>
      <c r="F951" s="128"/>
      <c r="G951" s="128"/>
      <c r="H951" s="128"/>
      <c r="I951" s="62" t="s">
        <v>535</v>
      </c>
      <c r="J951" s="63" t="str">
        <f t="shared" si="132"/>
        <v/>
      </c>
      <c r="K951" s="64" t="str">
        <f t="shared" si="133"/>
        <v/>
      </c>
      <c r="L951" s="65"/>
      <c r="M951" s="124"/>
      <c r="N951" s="67"/>
      <c r="O951" s="68" t="str">
        <f t="shared" si="129"/>
        <v/>
      </c>
      <c r="P951" s="69" t="str">
        <f t="shared" si="134"/>
        <v/>
      </c>
      <c r="Q951" s="69" t="str">
        <f t="shared" si="135"/>
        <v/>
      </c>
      <c r="R951" s="70" t="str">
        <f t="shared" si="136"/>
        <v/>
      </c>
      <c r="S951" s="71" t="b">
        <f t="shared" si="130"/>
        <v>0</v>
      </c>
      <c r="T951" s="72" t="b">
        <f t="shared" si="131"/>
        <v>0</v>
      </c>
      <c r="U951" s="72"/>
      <c r="V951" s="72"/>
      <c r="W951" s="72" t="b">
        <f t="shared" ref="W951:W998" si="137">T951</f>
        <v>0</v>
      </c>
      <c r="Y951" s="91"/>
      <c r="Z951" s="91"/>
      <c r="AA951" s="91"/>
      <c r="AB951" s="91"/>
      <c r="AC951" s="91"/>
      <c r="AD951" s="91"/>
      <c r="AE951" s="91"/>
      <c r="AF951" s="91"/>
      <c r="AG951" s="91"/>
      <c r="AH951" s="91"/>
      <c r="AI951" s="91"/>
    </row>
    <row r="952" spans="3:35" s="73" customFormat="1" ht="13.2" x14ac:dyDescent="0.25">
      <c r="C952" s="125"/>
      <c r="D952" s="126"/>
      <c r="E952" s="127"/>
      <c r="F952" s="128"/>
      <c r="G952" s="128"/>
      <c r="H952" s="128"/>
      <c r="I952" s="62" t="s">
        <v>536</v>
      </c>
      <c r="J952" s="63" t="str">
        <f t="shared" si="132"/>
        <v/>
      </c>
      <c r="K952" s="64" t="str">
        <f t="shared" si="133"/>
        <v/>
      </c>
      <c r="L952" s="65"/>
      <c r="M952" s="124"/>
      <c r="N952" s="67"/>
      <c r="O952" s="68" t="str">
        <f t="shared" si="129"/>
        <v/>
      </c>
      <c r="P952" s="69" t="str">
        <f t="shared" si="134"/>
        <v/>
      </c>
      <c r="Q952" s="69" t="str">
        <f t="shared" si="135"/>
        <v/>
      </c>
      <c r="R952" s="70" t="str">
        <f t="shared" si="136"/>
        <v/>
      </c>
      <c r="S952" s="71" t="b">
        <f t="shared" si="130"/>
        <v>0</v>
      </c>
      <c r="T952" s="72" t="b">
        <f t="shared" si="131"/>
        <v>0</v>
      </c>
      <c r="U952" s="72"/>
      <c r="V952" s="72"/>
      <c r="W952" s="72" t="b">
        <f t="shared" si="137"/>
        <v>0</v>
      </c>
      <c r="Y952" s="91"/>
      <c r="Z952" s="91"/>
      <c r="AA952" s="91"/>
      <c r="AB952" s="91"/>
      <c r="AC952" s="91"/>
      <c r="AD952" s="91"/>
      <c r="AE952" s="91"/>
      <c r="AF952" s="91"/>
      <c r="AG952" s="91"/>
      <c r="AH952" s="91"/>
      <c r="AI952" s="91"/>
    </row>
    <row r="953" spans="3:35" s="73" customFormat="1" ht="13.2" x14ac:dyDescent="0.25">
      <c r="C953" s="125"/>
      <c r="D953" s="126"/>
      <c r="E953" s="127"/>
      <c r="F953" s="128"/>
      <c r="G953" s="128"/>
      <c r="H953" s="128"/>
      <c r="I953" s="62" t="s">
        <v>537</v>
      </c>
      <c r="J953" s="63" t="str">
        <f t="shared" si="132"/>
        <v/>
      </c>
      <c r="K953" s="64" t="str">
        <f t="shared" si="133"/>
        <v/>
      </c>
      <c r="L953" s="65"/>
      <c r="M953" s="124"/>
      <c r="N953" s="67"/>
      <c r="O953" s="68" t="str">
        <f t="shared" si="129"/>
        <v/>
      </c>
      <c r="P953" s="69" t="str">
        <f t="shared" si="134"/>
        <v/>
      </c>
      <c r="Q953" s="69" t="str">
        <f t="shared" si="135"/>
        <v/>
      </c>
      <c r="R953" s="70" t="str">
        <f t="shared" si="136"/>
        <v/>
      </c>
      <c r="S953" s="71" t="b">
        <f t="shared" si="130"/>
        <v>0</v>
      </c>
      <c r="T953" s="72" t="b">
        <f t="shared" si="131"/>
        <v>0</v>
      </c>
      <c r="U953" s="72"/>
      <c r="V953" s="72"/>
      <c r="W953" s="72" t="b">
        <f t="shared" si="137"/>
        <v>0</v>
      </c>
      <c r="Y953" s="91"/>
      <c r="Z953" s="91"/>
      <c r="AA953" s="91"/>
      <c r="AB953" s="91"/>
      <c r="AC953" s="91"/>
      <c r="AD953" s="91"/>
      <c r="AE953" s="91"/>
      <c r="AF953" s="91"/>
      <c r="AG953" s="91"/>
      <c r="AH953" s="91"/>
      <c r="AI953" s="91"/>
    </row>
    <row r="954" spans="3:35" s="73" customFormat="1" ht="13.2" x14ac:dyDescent="0.25">
      <c r="C954" s="125"/>
      <c r="D954" s="126"/>
      <c r="E954" s="127"/>
      <c r="F954" s="128"/>
      <c r="G954" s="128"/>
      <c r="H954" s="128"/>
      <c r="I954" s="62" t="s">
        <v>538</v>
      </c>
      <c r="J954" s="63" t="str">
        <f t="shared" si="132"/>
        <v/>
      </c>
      <c r="K954" s="64" t="str">
        <f t="shared" si="133"/>
        <v/>
      </c>
      <c r="L954" s="65"/>
      <c r="M954" s="124"/>
      <c r="N954" s="67"/>
      <c r="O954" s="68" t="str">
        <f t="shared" si="129"/>
        <v/>
      </c>
      <c r="P954" s="69" t="str">
        <f t="shared" si="134"/>
        <v/>
      </c>
      <c r="Q954" s="69" t="str">
        <f t="shared" si="135"/>
        <v/>
      </c>
      <c r="R954" s="70" t="str">
        <f t="shared" si="136"/>
        <v/>
      </c>
      <c r="S954" s="71" t="b">
        <f t="shared" si="130"/>
        <v>0</v>
      </c>
      <c r="T954" s="72" t="b">
        <f t="shared" si="131"/>
        <v>0</v>
      </c>
      <c r="U954" s="72"/>
      <c r="V954" s="72"/>
      <c r="W954" s="72" t="b">
        <f t="shared" si="137"/>
        <v>0</v>
      </c>
      <c r="Y954" s="91"/>
      <c r="Z954" s="91"/>
      <c r="AA954" s="91"/>
      <c r="AB954" s="91"/>
      <c r="AC954" s="91"/>
      <c r="AD954" s="91"/>
      <c r="AE954" s="91"/>
      <c r="AF954" s="91"/>
      <c r="AG954" s="91"/>
      <c r="AH954" s="91"/>
      <c r="AI954" s="91"/>
    </row>
    <row r="955" spans="3:35" s="73" customFormat="1" ht="13.2" x14ac:dyDescent="0.25">
      <c r="C955" s="125"/>
      <c r="D955" s="126"/>
      <c r="E955" s="127"/>
      <c r="F955" s="128"/>
      <c r="G955" s="128"/>
      <c r="H955" s="128"/>
      <c r="I955" s="62" t="s">
        <v>539</v>
      </c>
      <c r="J955" s="63" t="str">
        <f t="shared" si="132"/>
        <v/>
      </c>
      <c r="K955" s="64" t="str">
        <f t="shared" si="133"/>
        <v/>
      </c>
      <c r="L955" s="65"/>
      <c r="M955" s="124"/>
      <c r="N955" s="67"/>
      <c r="O955" s="68" t="str">
        <f t="shared" si="129"/>
        <v/>
      </c>
      <c r="P955" s="69" t="str">
        <f t="shared" si="134"/>
        <v/>
      </c>
      <c r="Q955" s="69" t="str">
        <f t="shared" si="135"/>
        <v/>
      </c>
      <c r="R955" s="70" t="str">
        <f t="shared" si="136"/>
        <v/>
      </c>
      <c r="S955" s="71" t="b">
        <f t="shared" si="130"/>
        <v>0</v>
      </c>
      <c r="T955" s="72" t="b">
        <f t="shared" si="131"/>
        <v>0</v>
      </c>
      <c r="U955" s="72"/>
      <c r="V955" s="72"/>
      <c r="W955" s="72" t="b">
        <f t="shared" si="137"/>
        <v>0</v>
      </c>
      <c r="Y955" s="91"/>
      <c r="Z955" s="91"/>
      <c r="AA955" s="91"/>
      <c r="AB955" s="91"/>
      <c r="AC955" s="91"/>
      <c r="AD955" s="91"/>
      <c r="AE955" s="91"/>
      <c r="AF955" s="91"/>
      <c r="AG955" s="91"/>
      <c r="AH955" s="91"/>
      <c r="AI955" s="91"/>
    </row>
    <row r="956" spans="3:35" s="73" customFormat="1" ht="13.2" x14ac:dyDescent="0.25">
      <c r="C956" s="125"/>
      <c r="D956" s="126"/>
      <c r="E956" s="127"/>
      <c r="F956" s="128"/>
      <c r="G956" s="128"/>
      <c r="H956" s="128"/>
      <c r="I956" s="62" t="s">
        <v>540</v>
      </c>
      <c r="J956" s="63" t="str">
        <f t="shared" si="132"/>
        <v/>
      </c>
      <c r="K956" s="64" t="str">
        <f t="shared" si="133"/>
        <v/>
      </c>
      <c r="L956" s="65"/>
      <c r="M956" s="124"/>
      <c r="N956" s="67"/>
      <c r="O956" s="68" t="str">
        <f t="shared" si="129"/>
        <v/>
      </c>
      <c r="P956" s="69" t="str">
        <f t="shared" si="134"/>
        <v/>
      </c>
      <c r="Q956" s="69" t="str">
        <f t="shared" si="135"/>
        <v/>
      </c>
      <c r="R956" s="70" t="str">
        <f t="shared" si="136"/>
        <v/>
      </c>
      <c r="S956" s="71" t="b">
        <f t="shared" si="130"/>
        <v>0</v>
      </c>
      <c r="T956" s="72" t="b">
        <f t="shared" si="131"/>
        <v>0</v>
      </c>
      <c r="U956" s="72"/>
      <c r="V956" s="72"/>
      <c r="W956" s="72" t="b">
        <f t="shared" si="137"/>
        <v>0</v>
      </c>
      <c r="Y956" s="91"/>
      <c r="Z956" s="91"/>
      <c r="AA956" s="91"/>
      <c r="AB956" s="91"/>
      <c r="AC956" s="91"/>
      <c r="AD956" s="91"/>
      <c r="AE956" s="91"/>
      <c r="AF956" s="91"/>
      <c r="AG956" s="91"/>
      <c r="AH956" s="91"/>
      <c r="AI956" s="91"/>
    </row>
    <row r="957" spans="3:35" s="73" customFormat="1" ht="13.2" x14ac:dyDescent="0.25">
      <c r="C957" s="125"/>
      <c r="D957" s="126"/>
      <c r="E957" s="127"/>
      <c r="F957" s="128"/>
      <c r="G957" s="128"/>
      <c r="H957" s="128"/>
      <c r="I957" s="62" t="s">
        <v>541</v>
      </c>
      <c r="J957" s="63" t="str">
        <f t="shared" si="132"/>
        <v/>
      </c>
      <c r="K957" s="64" t="str">
        <f t="shared" si="133"/>
        <v/>
      </c>
      <c r="L957" s="65"/>
      <c r="M957" s="124"/>
      <c r="N957" s="67"/>
      <c r="O957" s="68" t="str">
        <f t="shared" si="129"/>
        <v/>
      </c>
      <c r="P957" s="69" t="str">
        <f t="shared" si="134"/>
        <v/>
      </c>
      <c r="Q957" s="69" t="str">
        <f t="shared" si="135"/>
        <v/>
      </c>
      <c r="R957" s="70" t="str">
        <f t="shared" si="136"/>
        <v/>
      </c>
      <c r="S957" s="71" t="b">
        <f t="shared" si="130"/>
        <v>0</v>
      </c>
      <c r="T957" s="72" t="b">
        <f t="shared" si="131"/>
        <v>0</v>
      </c>
      <c r="U957" s="72"/>
      <c r="V957" s="72"/>
      <c r="W957" s="72" t="b">
        <f t="shared" si="137"/>
        <v>0</v>
      </c>
      <c r="Y957" s="91"/>
      <c r="Z957" s="91"/>
      <c r="AA957" s="91"/>
      <c r="AB957" s="91"/>
      <c r="AC957" s="91"/>
      <c r="AD957" s="91"/>
      <c r="AE957" s="91"/>
      <c r="AF957" s="91"/>
      <c r="AG957" s="91"/>
      <c r="AH957" s="91"/>
      <c r="AI957" s="91"/>
    </row>
    <row r="958" spans="3:35" s="73" customFormat="1" ht="13.2" x14ac:dyDescent="0.25">
      <c r="C958" s="125"/>
      <c r="D958" s="126"/>
      <c r="E958" s="127"/>
      <c r="F958" s="128"/>
      <c r="G958" s="128"/>
      <c r="H958" s="128"/>
      <c r="I958" s="62" t="s">
        <v>542</v>
      </c>
      <c r="J958" s="63" t="str">
        <f t="shared" si="132"/>
        <v/>
      </c>
      <c r="K958" s="64" t="str">
        <f t="shared" si="133"/>
        <v/>
      </c>
      <c r="L958" s="65"/>
      <c r="M958" s="124"/>
      <c r="N958" s="67"/>
      <c r="O958" s="68" t="str">
        <f t="shared" si="129"/>
        <v/>
      </c>
      <c r="P958" s="69" t="str">
        <f t="shared" si="134"/>
        <v/>
      </c>
      <c r="Q958" s="69" t="str">
        <f t="shared" si="135"/>
        <v/>
      </c>
      <c r="R958" s="70" t="str">
        <f t="shared" si="136"/>
        <v/>
      </c>
      <c r="S958" s="71" t="b">
        <f t="shared" si="130"/>
        <v>0</v>
      </c>
      <c r="T958" s="72" t="b">
        <f t="shared" si="131"/>
        <v>0</v>
      </c>
      <c r="U958" s="72"/>
      <c r="V958" s="72"/>
      <c r="W958" s="72" t="b">
        <f t="shared" si="137"/>
        <v>0</v>
      </c>
      <c r="Y958" s="91"/>
      <c r="Z958" s="91"/>
      <c r="AA958" s="91"/>
      <c r="AB958" s="91"/>
      <c r="AC958" s="91"/>
      <c r="AD958" s="91"/>
      <c r="AE958" s="91"/>
      <c r="AF958" s="91"/>
      <c r="AG958" s="91"/>
      <c r="AH958" s="91"/>
      <c r="AI958" s="91"/>
    </row>
    <row r="959" spans="3:35" s="73" customFormat="1" ht="13.2" x14ac:dyDescent="0.25">
      <c r="C959" s="125"/>
      <c r="D959" s="126"/>
      <c r="E959" s="127"/>
      <c r="F959" s="128"/>
      <c r="G959" s="128"/>
      <c r="H959" s="128"/>
      <c r="I959" s="62" t="s">
        <v>543</v>
      </c>
      <c r="J959" s="63" t="str">
        <f t="shared" si="132"/>
        <v/>
      </c>
      <c r="K959" s="64" t="str">
        <f t="shared" si="133"/>
        <v/>
      </c>
      <c r="L959" s="65"/>
      <c r="M959" s="124"/>
      <c r="N959" s="67"/>
      <c r="O959" s="68" t="str">
        <f t="shared" si="129"/>
        <v/>
      </c>
      <c r="P959" s="69" t="str">
        <f t="shared" si="134"/>
        <v/>
      </c>
      <c r="Q959" s="69" t="str">
        <f t="shared" si="135"/>
        <v/>
      </c>
      <c r="R959" s="70" t="str">
        <f t="shared" si="136"/>
        <v/>
      </c>
      <c r="S959" s="71" t="b">
        <f t="shared" si="130"/>
        <v>0</v>
      </c>
      <c r="T959" s="72" t="b">
        <f t="shared" si="131"/>
        <v>0</v>
      </c>
      <c r="U959" s="72"/>
      <c r="V959" s="72"/>
      <c r="W959" s="72" t="b">
        <f t="shared" si="137"/>
        <v>0</v>
      </c>
      <c r="Y959" s="91"/>
      <c r="Z959" s="91"/>
      <c r="AA959" s="91"/>
      <c r="AB959" s="91"/>
      <c r="AC959" s="91"/>
      <c r="AD959" s="91"/>
      <c r="AE959" s="91"/>
      <c r="AF959" s="91"/>
      <c r="AG959" s="91"/>
      <c r="AH959" s="91"/>
      <c r="AI959" s="91"/>
    </row>
    <row r="960" spans="3:35" s="73" customFormat="1" ht="13.2" x14ac:dyDescent="0.25">
      <c r="C960" s="125"/>
      <c r="D960" s="126"/>
      <c r="E960" s="127"/>
      <c r="F960" s="128"/>
      <c r="G960" s="128"/>
      <c r="H960" s="128"/>
      <c r="I960" s="62" t="s">
        <v>544</v>
      </c>
      <c r="J960" s="63" t="str">
        <f t="shared" si="132"/>
        <v/>
      </c>
      <c r="K960" s="64" t="str">
        <f t="shared" si="133"/>
        <v/>
      </c>
      <c r="L960" s="65"/>
      <c r="M960" s="124"/>
      <c r="N960" s="67"/>
      <c r="O960" s="68" t="str">
        <f t="shared" si="129"/>
        <v/>
      </c>
      <c r="P960" s="69" t="str">
        <f t="shared" si="134"/>
        <v/>
      </c>
      <c r="Q960" s="69" t="str">
        <f t="shared" si="135"/>
        <v/>
      </c>
      <c r="R960" s="70" t="str">
        <f t="shared" si="136"/>
        <v/>
      </c>
      <c r="S960" s="71" t="b">
        <f t="shared" si="130"/>
        <v>0</v>
      </c>
      <c r="T960" s="72" t="b">
        <f t="shared" si="131"/>
        <v>0</v>
      </c>
      <c r="U960" s="72"/>
      <c r="V960" s="72"/>
      <c r="W960" s="72" t="b">
        <f t="shared" si="137"/>
        <v>0</v>
      </c>
      <c r="Y960" s="91"/>
      <c r="Z960" s="91"/>
      <c r="AA960" s="91"/>
      <c r="AB960" s="91"/>
      <c r="AC960" s="91"/>
      <c r="AD960" s="91"/>
      <c r="AE960" s="91"/>
      <c r="AF960" s="91"/>
      <c r="AG960" s="91"/>
      <c r="AH960" s="91"/>
      <c r="AI960" s="91"/>
    </row>
    <row r="961" spans="3:35" s="73" customFormat="1" ht="13.2" x14ac:dyDescent="0.25">
      <c r="C961" s="125"/>
      <c r="D961" s="126"/>
      <c r="E961" s="127"/>
      <c r="F961" s="128"/>
      <c r="G961" s="128"/>
      <c r="H961" s="128"/>
      <c r="I961" s="62" t="s">
        <v>545</v>
      </c>
      <c r="J961" s="63" t="str">
        <f t="shared" si="132"/>
        <v/>
      </c>
      <c r="K961" s="64" t="str">
        <f t="shared" si="133"/>
        <v/>
      </c>
      <c r="L961" s="65"/>
      <c r="M961" s="124"/>
      <c r="N961" s="67"/>
      <c r="O961" s="68" t="str">
        <f t="shared" si="129"/>
        <v/>
      </c>
      <c r="P961" s="69" t="str">
        <f t="shared" si="134"/>
        <v/>
      </c>
      <c r="Q961" s="69" t="str">
        <f t="shared" si="135"/>
        <v/>
      </c>
      <c r="R961" s="70" t="str">
        <f t="shared" si="136"/>
        <v/>
      </c>
      <c r="S961" s="71" t="b">
        <f t="shared" si="130"/>
        <v>0</v>
      </c>
      <c r="T961" s="72" t="b">
        <f t="shared" si="131"/>
        <v>0</v>
      </c>
      <c r="U961" s="72"/>
      <c r="V961" s="72"/>
      <c r="W961" s="72" t="b">
        <f t="shared" si="137"/>
        <v>0</v>
      </c>
      <c r="Y961" s="91"/>
      <c r="Z961" s="91"/>
      <c r="AA961" s="91"/>
      <c r="AB961" s="91"/>
      <c r="AC961" s="91"/>
      <c r="AD961" s="91"/>
      <c r="AE961" s="91"/>
      <c r="AF961" s="91"/>
      <c r="AG961" s="91"/>
      <c r="AH961" s="91"/>
      <c r="AI961" s="91"/>
    </row>
    <row r="962" spans="3:35" s="73" customFormat="1" ht="13.2" x14ac:dyDescent="0.25">
      <c r="C962" s="125"/>
      <c r="D962" s="126"/>
      <c r="E962" s="127"/>
      <c r="F962" s="128"/>
      <c r="G962" s="128"/>
      <c r="H962" s="128"/>
      <c r="I962" s="62" t="s">
        <v>546</v>
      </c>
      <c r="J962" s="63" t="str">
        <f t="shared" si="132"/>
        <v/>
      </c>
      <c r="K962" s="64" t="str">
        <f t="shared" si="133"/>
        <v/>
      </c>
      <c r="L962" s="65"/>
      <c r="M962" s="124"/>
      <c r="N962" s="67"/>
      <c r="O962" s="68" t="str">
        <f t="shared" si="129"/>
        <v/>
      </c>
      <c r="P962" s="69" t="str">
        <f t="shared" si="134"/>
        <v/>
      </c>
      <c r="Q962" s="69" t="str">
        <f t="shared" si="135"/>
        <v/>
      </c>
      <c r="R962" s="70" t="str">
        <f t="shared" si="136"/>
        <v/>
      </c>
      <c r="S962" s="71" t="b">
        <f t="shared" si="130"/>
        <v>0</v>
      </c>
      <c r="T962" s="72" t="b">
        <f t="shared" si="131"/>
        <v>0</v>
      </c>
      <c r="U962" s="72"/>
      <c r="V962" s="72"/>
      <c r="W962" s="72" t="b">
        <f t="shared" si="137"/>
        <v>0</v>
      </c>
      <c r="Y962" s="91"/>
      <c r="Z962" s="91"/>
      <c r="AA962" s="91"/>
      <c r="AB962" s="91"/>
      <c r="AC962" s="91"/>
      <c r="AD962" s="91"/>
      <c r="AE962" s="91"/>
      <c r="AF962" s="91"/>
      <c r="AG962" s="91"/>
      <c r="AH962" s="91"/>
      <c r="AI962" s="91"/>
    </row>
    <row r="963" spans="3:35" s="73" customFormat="1" ht="13.2" x14ac:dyDescent="0.25">
      <c r="C963" s="125"/>
      <c r="D963" s="126"/>
      <c r="E963" s="127"/>
      <c r="F963" s="128"/>
      <c r="G963" s="128"/>
      <c r="H963" s="128"/>
      <c r="I963" s="62" t="s">
        <v>547</v>
      </c>
      <c r="J963" s="63" t="str">
        <f t="shared" si="132"/>
        <v/>
      </c>
      <c r="K963" s="64" t="str">
        <f t="shared" si="133"/>
        <v/>
      </c>
      <c r="L963" s="65"/>
      <c r="M963" s="124"/>
      <c r="N963" s="67"/>
      <c r="O963" s="68" t="str">
        <f t="shared" si="129"/>
        <v/>
      </c>
      <c r="P963" s="69" t="str">
        <f t="shared" si="134"/>
        <v/>
      </c>
      <c r="Q963" s="69" t="str">
        <f t="shared" si="135"/>
        <v/>
      </c>
      <c r="R963" s="70" t="str">
        <f t="shared" si="136"/>
        <v/>
      </c>
      <c r="S963" s="71" t="b">
        <f t="shared" si="130"/>
        <v>0</v>
      </c>
      <c r="T963" s="72" t="b">
        <f t="shared" si="131"/>
        <v>0</v>
      </c>
      <c r="U963" s="72"/>
      <c r="V963" s="72"/>
      <c r="W963" s="72" t="b">
        <f t="shared" si="137"/>
        <v>0</v>
      </c>
      <c r="Y963" s="91"/>
      <c r="Z963" s="91"/>
      <c r="AA963" s="91"/>
      <c r="AB963" s="91"/>
      <c r="AC963" s="91"/>
      <c r="AD963" s="91"/>
      <c r="AE963" s="91"/>
      <c r="AF963" s="91"/>
      <c r="AG963" s="91"/>
      <c r="AH963" s="91"/>
      <c r="AI963" s="91"/>
    </row>
    <row r="964" spans="3:35" s="73" customFormat="1" ht="13.2" x14ac:dyDescent="0.25">
      <c r="C964" s="125"/>
      <c r="D964" s="126"/>
      <c r="E964" s="127"/>
      <c r="F964" s="128"/>
      <c r="G964" s="128"/>
      <c r="H964" s="128"/>
      <c r="I964" s="62" t="s">
        <v>548</v>
      </c>
      <c r="J964" s="63" t="str">
        <f t="shared" si="132"/>
        <v/>
      </c>
      <c r="K964" s="64" t="str">
        <f t="shared" si="133"/>
        <v/>
      </c>
      <c r="L964" s="65"/>
      <c r="M964" s="124"/>
      <c r="N964" s="67"/>
      <c r="O964" s="68" t="str">
        <f t="shared" si="129"/>
        <v/>
      </c>
      <c r="P964" s="69" t="str">
        <f t="shared" si="134"/>
        <v/>
      </c>
      <c r="Q964" s="69" t="str">
        <f t="shared" si="135"/>
        <v/>
      </c>
      <c r="R964" s="70" t="str">
        <f t="shared" si="136"/>
        <v/>
      </c>
      <c r="S964" s="71" t="b">
        <f t="shared" si="130"/>
        <v>0</v>
      </c>
      <c r="T964" s="72" t="b">
        <f t="shared" si="131"/>
        <v>0</v>
      </c>
      <c r="U964" s="72"/>
      <c r="V964" s="72"/>
      <c r="W964" s="72" t="b">
        <f t="shared" si="137"/>
        <v>0</v>
      </c>
      <c r="Y964" s="91"/>
      <c r="Z964" s="91"/>
      <c r="AA964" s="91"/>
      <c r="AB964" s="91"/>
      <c r="AC964" s="91"/>
      <c r="AD964" s="91"/>
      <c r="AE964" s="91"/>
      <c r="AF964" s="91"/>
      <c r="AG964" s="91"/>
      <c r="AH964" s="91"/>
      <c r="AI964" s="91"/>
    </row>
    <row r="965" spans="3:35" s="73" customFormat="1" ht="13.2" x14ac:dyDescent="0.25">
      <c r="C965" s="125"/>
      <c r="D965" s="126"/>
      <c r="E965" s="127"/>
      <c r="F965" s="128"/>
      <c r="G965" s="128"/>
      <c r="H965" s="128"/>
      <c r="I965" s="62" t="s">
        <v>549</v>
      </c>
      <c r="J965" s="63" t="str">
        <f t="shared" si="132"/>
        <v/>
      </c>
      <c r="K965" s="64" t="str">
        <f t="shared" si="133"/>
        <v/>
      </c>
      <c r="L965" s="65"/>
      <c r="M965" s="124"/>
      <c r="N965" s="67"/>
      <c r="O965" s="68" t="str">
        <f t="shared" si="129"/>
        <v/>
      </c>
      <c r="P965" s="69" t="str">
        <f t="shared" si="134"/>
        <v/>
      </c>
      <c r="Q965" s="69" t="str">
        <f t="shared" si="135"/>
        <v/>
      </c>
      <c r="R965" s="70" t="str">
        <f t="shared" si="136"/>
        <v/>
      </c>
      <c r="S965" s="71" t="b">
        <f t="shared" si="130"/>
        <v>0</v>
      </c>
      <c r="T965" s="72" t="b">
        <f t="shared" si="131"/>
        <v>0</v>
      </c>
      <c r="U965" s="72"/>
      <c r="V965" s="72"/>
      <c r="W965" s="72" t="b">
        <f t="shared" si="137"/>
        <v>0</v>
      </c>
      <c r="Y965" s="91"/>
      <c r="Z965" s="91"/>
      <c r="AA965" s="91"/>
      <c r="AB965" s="91"/>
      <c r="AC965" s="91"/>
      <c r="AD965" s="91"/>
      <c r="AE965" s="91"/>
      <c r="AF965" s="91"/>
      <c r="AG965" s="91"/>
      <c r="AH965" s="91"/>
      <c r="AI965" s="91"/>
    </row>
    <row r="966" spans="3:35" s="73" customFormat="1" ht="13.2" x14ac:dyDescent="0.25">
      <c r="C966" s="125"/>
      <c r="D966" s="126"/>
      <c r="E966" s="127"/>
      <c r="F966" s="128"/>
      <c r="G966" s="128"/>
      <c r="H966" s="128"/>
      <c r="I966" s="62" t="s">
        <v>550</v>
      </c>
      <c r="J966" s="63" t="str">
        <f t="shared" si="132"/>
        <v/>
      </c>
      <c r="K966" s="64" t="str">
        <f t="shared" si="133"/>
        <v/>
      </c>
      <c r="L966" s="65"/>
      <c r="M966" s="124"/>
      <c r="N966" s="67"/>
      <c r="O966" s="68" t="str">
        <f t="shared" ref="O966:O998" si="138">IF(N966="","",IF(N966="Ganada",((L966*M966)-L966),IF(N966="Perdida",L966*-1,IF(N966="Cerrada",M966/K966-L966,0))))</f>
        <v/>
      </c>
      <c r="P966" s="69" t="str">
        <f t="shared" si="134"/>
        <v/>
      </c>
      <c r="Q966" s="69" t="str">
        <f t="shared" si="135"/>
        <v/>
      </c>
      <c r="R966" s="70" t="str">
        <f t="shared" si="136"/>
        <v/>
      </c>
      <c r="S966" s="71" t="b">
        <f t="shared" ref="S966:S998" si="139">IF(AND(I966="1 Entrada",N966="Ganada"),L966,IF(AND(I966="1º Gol",N966="Ganada"),L966,IF(AND(I966="BTS",N966="Ganada"),L966,IF(AND(I966="Over 2.5",N966="Ganada"),L966,IF(AND(I966="1 Entrada",N966="Perdida"),O966,IF(AND(I966="1º Gol",N966="Perdida"),O966,IF(AND(I966="BTS",N966="Perdida"),O966,IF(AND(I966="Over 2.5",N966="Perdida"),O966,IF(AND(I966="2 Entradas",N966="Ganada"),L966,IF(AND(I966="2º Gol",N966="Ganada"),L966,IF(AND(I966="2 Entradas",N966="Perdida"),O966,IF(AND(I966="2º Gol",N966="Perdida"),O966,IF(AND(I966="Protegida",N966="Ganada"),L966,IF(AND(I966="Protegida",N966="Perdida"),O966,IF(AND(N966="Cerrada"),O966)))))))))))))))</f>
        <v>0</v>
      </c>
      <c r="T966" s="72" t="b">
        <f t="shared" ref="T966:T998" si="140">IF(AND(I967="Protegida",N967="Ganada",N966="Perdida"),P966,IF(AND(I966="Protegida",N966="Ganada"),S966+O965,S966))</f>
        <v>0</v>
      </c>
      <c r="U966" s="72"/>
      <c r="V966" s="72"/>
      <c r="W966" s="72" t="b">
        <f t="shared" si="137"/>
        <v>0</v>
      </c>
      <c r="Y966" s="91"/>
      <c r="Z966" s="91"/>
      <c r="AA966" s="91"/>
      <c r="AB966" s="91"/>
      <c r="AC966" s="91"/>
      <c r="AD966" s="91"/>
      <c r="AE966" s="91"/>
      <c r="AF966" s="91"/>
      <c r="AG966" s="91"/>
      <c r="AH966" s="91"/>
      <c r="AI966" s="91"/>
    </row>
    <row r="967" spans="3:35" s="73" customFormat="1" ht="13.2" x14ac:dyDescent="0.25">
      <c r="C967" s="125"/>
      <c r="D967" s="126"/>
      <c r="E967" s="127"/>
      <c r="F967" s="128"/>
      <c r="G967" s="128"/>
      <c r="H967" s="128"/>
      <c r="I967" s="62" t="s">
        <v>551</v>
      </c>
      <c r="J967" s="63" t="str">
        <f t="shared" ref="J967:J998" si="141">IF(N967="Ganada",J966+(K967*M967-K967),IF(N967="Perdida",J966-K967,IF(N967="No entrada",J966,IF(N967="Cerrada",K967*O967+J966,""))))</f>
        <v/>
      </c>
      <c r="K967" s="64" t="str">
        <f t="shared" ref="K967:K998" si="142">IF(L967="","",L967*$L$3*J966)</f>
        <v/>
      </c>
      <c r="L967" s="65"/>
      <c r="M967" s="124"/>
      <c r="N967" s="67"/>
      <c r="O967" s="68" t="str">
        <f t="shared" si="138"/>
        <v/>
      </c>
      <c r="P967" s="69" t="str">
        <f t="shared" ref="P967:P998" si="143">IF(N967="","",IF(N967="Ganada","1",IF(N967="Perdida","0",IF(N967="No entrada","0",IF(N967="Cerrada","0")))))</f>
        <v/>
      </c>
      <c r="Q967" s="69" t="str">
        <f t="shared" ref="Q967:Q998" si="144">IF(N967="","",IF(N967="Ganada","0",IF(N967="Perdida","1",IF(N967="No entrada","0",IF(N967="Cerrada","0")))))</f>
        <v/>
      </c>
      <c r="R967" s="70" t="str">
        <f t="shared" ref="R967:R998" si="145">IF(N967="","",IF(N967="Ganada","0",IF(N967="Perdida","0",IF(N967="No entrada","0",IF(N967="Cerrada","1")))))</f>
        <v/>
      </c>
      <c r="S967" s="71" t="b">
        <f t="shared" si="139"/>
        <v>0</v>
      </c>
      <c r="T967" s="72" t="b">
        <f t="shared" si="140"/>
        <v>0</v>
      </c>
      <c r="U967" s="72"/>
      <c r="V967" s="72"/>
      <c r="W967" s="72" t="b">
        <f t="shared" si="137"/>
        <v>0</v>
      </c>
      <c r="Y967" s="91"/>
      <c r="Z967" s="91"/>
      <c r="AA967" s="91"/>
      <c r="AB967" s="91"/>
      <c r="AC967" s="91"/>
      <c r="AD967" s="91"/>
      <c r="AE967" s="91"/>
      <c r="AF967" s="91"/>
      <c r="AG967" s="91"/>
      <c r="AH967" s="91"/>
      <c r="AI967" s="91"/>
    </row>
    <row r="968" spans="3:35" s="73" customFormat="1" ht="13.2" x14ac:dyDescent="0.25">
      <c r="C968" s="125"/>
      <c r="D968" s="126"/>
      <c r="E968" s="127"/>
      <c r="F968" s="128"/>
      <c r="G968" s="128"/>
      <c r="H968" s="128"/>
      <c r="I968" s="62" t="s">
        <v>552</v>
      </c>
      <c r="J968" s="63" t="str">
        <f t="shared" si="141"/>
        <v/>
      </c>
      <c r="K968" s="64" t="str">
        <f t="shared" si="142"/>
        <v/>
      </c>
      <c r="L968" s="65"/>
      <c r="M968" s="124"/>
      <c r="N968" s="67"/>
      <c r="O968" s="68" t="str">
        <f t="shared" si="138"/>
        <v/>
      </c>
      <c r="P968" s="69" t="str">
        <f t="shared" si="143"/>
        <v/>
      </c>
      <c r="Q968" s="69" t="str">
        <f t="shared" si="144"/>
        <v/>
      </c>
      <c r="R968" s="70" t="str">
        <f t="shared" si="145"/>
        <v/>
      </c>
      <c r="S968" s="71" t="b">
        <f t="shared" si="139"/>
        <v>0</v>
      </c>
      <c r="T968" s="72" t="b">
        <f t="shared" si="140"/>
        <v>0</v>
      </c>
      <c r="U968" s="72"/>
      <c r="V968" s="72"/>
      <c r="W968" s="72" t="b">
        <f t="shared" si="137"/>
        <v>0</v>
      </c>
      <c r="Y968" s="91"/>
      <c r="Z968" s="91"/>
      <c r="AA968" s="91"/>
      <c r="AB968" s="91"/>
      <c r="AC968" s="91"/>
      <c r="AD968" s="91"/>
      <c r="AE968" s="91"/>
      <c r="AF968" s="91"/>
      <c r="AG968" s="91"/>
      <c r="AH968" s="91"/>
      <c r="AI968" s="91"/>
    </row>
    <row r="969" spans="3:35" s="73" customFormat="1" ht="13.2" x14ac:dyDescent="0.25">
      <c r="C969" s="125"/>
      <c r="D969" s="126"/>
      <c r="E969" s="127"/>
      <c r="F969" s="128"/>
      <c r="G969" s="128"/>
      <c r="H969" s="128"/>
      <c r="I969" s="62" t="s">
        <v>553</v>
      </c>
      <c r="J969" s="63" t="str">
        <f t="shared" si="141"/>
        <v/>
      </c>
      <c r="K969" s="64" t="str">
        <f t="shared" si="142"/>
        <v/>
      </c>
      <c r="L969" s="65"/>
      <c r="M969" s="124"/>
      <c r="N969" s="67"/>
      <c r="O969" s="68" t="str">
        <f t="shared" si="138"/>
        <v/>
      </c>
      <c r="P969" s="69" t="str">
        <f t="shared" si="143"/>
        <v/>
      </c>
      <c r="Q969" s="69" t="str">
        <f t="shared" si="144"/>
        <v/>
      </c>
      <c r="R969" s="70" t="str">
        <f t="shared" si="145"/>
        <v/>
      </c>
      <c r="S969" s="71" t="b">
        <f t="shared" si="139"/>
        <v>0</v>
      </c>
      <c r="T969" s="72" t="b">
        <f t="shared" si="140"/>
        <v>0</v>
      </c>
      <c r="U969" s="72"/>
      <c r="V969" s="72"/>
      <c r="W969" s="72" t="b">
        <f t="shared" si="137"/>
        <v>0</v>
      </c>
      <c r="Y969" s="91"/>
      <c r="Z969" s="91"/>
      <c r="AA969" s="91"/>
      <c r="AB969" s="91"/>
      <c r="AC969" s="91"/>
      <c r="AD969" s="91"/>
      <c r="AE969" s="91"/>
      <c r="AF969" s="91"/>
      <c r="AG969" s="91"/>
      <c r="AH969" s="91"/>
      <c r="AI969" s="91"/>
    </row>
    <row r="970" spans="3:35" s="73" customFormat="1" ht="13.2" x14ac:dyDescent="0.25">
      <c r="C970" s="125"/>
      <c r="D970" s="126"/>
      <c r="E970" s="127"/>
      <c r="F970" s="128"/>
      <c r="G970" s="128"/>
      <c r="H970" s="128"/>
      <c r="I970" s="62" t="s">
        <v>554</v>
      </c>
      <c r="J970" s="63" t="str">
        <f t="shared" si="141"/>
        <v/>
      </c>
      <c r="K970" s="64" t="str">
        <f t="shared" si="142"/>
        <v/>
      </c>
      <c r="L970" s="65"/>
      <c r="M970" s="124"/>
      <c r="N970" s="67"/>
      <c r="O970" s="68" t="str">
        <f t="shared" si="138"/>
        <v/>
      </c>
      <c r="P970" s="69" t="str">
        <f t="shared" si="143"/>
        <v/>
      </c>
      <c r="Q970" s="69" t="str">
        <f t="shared" si="144"/>
        <v/>
      </c>
      <c r="R970" s="70" t="str">
        <f t="shared" si="145"/>
        <v/>
      </c>
      <c r="S970" s="71" t="b">
        <f t="shared" si="139"/>
        <v>0</v>
      </c>
      <c r="T970" s="72" t="b">
        <f t="shared" si="140"/>
        <v>0</v>
      </c>
      <c r="U970" s="72"/>
      <c r="V970" s="72"/>
      <c r="W970" s="72" t="b">
        <f t="shared" si="137"/>
        <v>0</v>
      </c>
      <c r="Y970" s="91"/>
      <c r="Z970" s="91"/>
      <c r="AA970" s="91"/>
      <c r="AB970" s="91"/>
      <c r="AC970" s="91"/>
      <c r="AD970" s="91"/>
      <c r="AE970" s="91"/>
      <c r="AF970" s="91"/>
      <c r="AG970" s="91"/>
      <c r="AH970" s="91"/>
      <c r="AI970" s="91"/>
    </row>
    <row r="971" spans="3:35" s="73" customFormat="1" ht="13.2" x14ac:dyDescent="0.25">
      <c r="C971" s="125"/>
      <c r="D971" s="126"/>
      <c r="E971" s="127"/>
      <c r="F971" s="128"/>
      <c r="G971" s="128"/>
      <c r="H971" s="128"/>
      <c r="I971" s="62" t="s">
        <v>555</v>
      </c>
      <c r="J971" s="63" t="str">
        <f t="shared" si="141"/>
        <v/>
      </c>
      <c r="K971" s="64" t="str">
        <f t="shared" si="142"/>
        <v/>
      </c>
      <c r="L971" s="65"/>
      <c r="M971" s="124"/>
      <c r="N971" s="67"/>
      <c r="O971" s="68" t="str">
        <f t="shared" si="138"/>
        <v/>
      </c>
      <c r="P971" s="69" t="str">
        <f t="shared" si="143"/>
        <v/>
      </c>
      <c r="Q971" s="69" t="str">
        <f t="shared" si="144"/>
        <v/>
      </c>
      <c r="R971" s="70" t="str">
        <f t="shared" si="145"/>
        <v/>
      </c>
      <c r="S971" s="71" t="b">
        <f t="shared" si="139"/>
        <v>0</v>
      </c>
      <c r="T971" s="72" t="b">
        <f t="shared" si="140"/>
        <v>0</v>
      </c>
      <c r="U971" s="72"/>
      <c r="V971" s="72"/>
      <c r="W971" s="72" t="b">
        <f t="shared" si="137"/>
        <v>0</v>
      </c>
      <c r="Y971" s="91"/>
      <c r="Z971" s="91"/>
      <c r="AA971" s="91"/>
      <c r="AB971" s="91"/>
      <c r="AC971" s="91"/>
      <c r="AD971" s="91"/>
      <c r="AE971" s="91"/>
      <c r="AF971" s="91"/>
      <c r="AG971" s="91"/>
      <c r="AH971" s="91"/>
      <c r="AI971" s="91"/>
    </row>
    <row r="972" spans="3:35" s="73" customFormat="1" ht="13.2" x14ac:dyDescent="0.25">
      <c r="C972" s="125"/>
      <c r="D972" s="126"/>
      <c r="E972" s="127"/>
      <c r="F972" s="128"/>
      <c r="G972" s="128"/>
      <c r="H972" s="128"/>
      <c r="I972" s="62" t="s">
        <v>556</v>
      </c>
      <c r="J972" s="63" t="str">
        <f t="shared" si="141"/>
        <v/>
      </c>
      <c r="K972" s="64" t="str">
        <f t="shared" si="142"/>
        <v/>
      </c>
      <c r="L972" s="65"/>
      <c r="M972" s="124"/>
      <c r="N972" s="67"/>
      <c r="O972" s="68" t="str">
        <f t="shared" si="138"/>
        <v/>
      </c>
      <c r="P972" s="69" t="str">
        <f t="shared" si="143"/>
        <v/>
      </c>
      <c r="Q972" s="69" t="str">
        <f t="shared" si="144"/>
        <v/>
      </c>
      <c r="R972" s="70" t="str">
        <f t="shared" si="145"/>
        <v/>
      </c>
      <c r="S972" s="71" t="b">
        <f t="shared" si="139"/>
        <v>0</v>
      </c>
      <c r="T972" s="72" t="b">
        <f t="shared" si="140"/>
        <v>0</v>
      </c>
      <c r="U972" s="72"/>
      <c r="V972" s="72"/>
      <c r="W972" s="72" t="b">
        <f t="shared" si="137"/>
        <v>0</v>
      </c>
      <c r="Y972" s="91"/>
      <c r="Z972" s="91"/>
      <c r="AA972" s="91"/>
      <c r="AB972" s="91"/>
      <c r="AC972" s="91"/>
      <c r="AD972" s="91"/>
      <c r="AE972" s="91"/>
      <c r="AF972" s="91"/>
      <c r="AG972" s="91"/>
      <c r="AH972" s="91"/>
      <c r="AI972" s="91"/>
    </row>
    <row r="973" spans="3:35" s="73" customFormat="1" ht="13.2" x14ac:dyDescent="0.25">
      <c r="C973" s="125"/>
      <c r="D973" s="126"/>
      <c r="E973" s="127"/>
      <c r="F973" s="128"/>
      <c r="G973" s="128"/>
      <c r="H973" s="128"/>
      <c r="I973" s="62" t="s">
        <v>557</v>
      </c>
      <c r="J973" s="63" t="str">
        <f t="shared" si="141"/>
        <v/>
      </c>
      <c r="K973" s="64" t="str">
        <f t="shared" si="142"/>
        <v/>
      </c>
      <c r="L973" s="65"/>
      <c r="M973" s="124"/>
      <c r="N973" s="67"/>
      <c r="O973" s="68" t="str">
        <f t="shared" si="138"/>
        <v/>
      </c>
      <c r="P973" s="69" t="str">
        <f t="shared" si="143"/>
        <v/>
      </c>
      <c r="Q973" s="69" t="str">
        <f t="shared" si="144"/>
        <v/>
      </c>
      <c r="R973" s="70" t="str">
        <f t="shared" si="145"/>
        <v/>
      </c>
      <c r="S973" s="71" t="b">
        <f t="shared" si="139"/>
        <v>0</v>
      </c>
      <c r="T973" s="72" t="b">
        <f t="shared" si="140"/>
        <v>0</v>
      </c>
      <c r="U973" s="72"/>
      <c r="V973" s="72"/>
      <c r="W973" s="72" t="b">
        <f t="shared" si="137"/>
        <v>0</v>
      </c>
      <c r="Y973" s="91"/>
      <c r="Z973" s="91"/>
      <c r="AA973" s="91"/>
      <c r="AB973" s="91"/>
      <c r="AC973" s="91"/>
      <c r="AD973" s="91"/>
      <c r="AE973" s="91"/>
      <c r="AF973" s="91"/>
      <c r="AG973" s="91"/>
      <c r="AH973" s="91"/>
      <c r="AI973" s="91"/>
    </row>
    <row r="974" spans="3:35" s="73" customFormat="1" ht="13.2" x14ac:dyDescent="0.25">
      <c r="C974" s="125"/>
      <c r="D974" s="126"/>
      <c r="E974" s="127"/>
      <c r="F974" s="128"/>
      <c r="G974" s="128"/>
      <c r="H974" s="128"/>
      <c r="I974" s="62" t="s">
        <v>558</v>
      </c>
      <c r="J974" s="63" t="str">
        <f t="shared" si="141"/>
        <v/>
      </c>
      <c r="K974" s="64" t="str">
        <f t="shared" si="142"/>
        <v/>
      </c>
      <c r="L974" s="65"/>
      <c r="M974" s="124"/>
      <c r="N974" s="67"/>
      <c r="O974" s="68" t="str">
        <f t="shared" si="138"/>
        <v/>
      </c>
      <c r="P974" s="69" t="str">
        <f t="shared" si="143"/>
        <v/>
      </c>
      <c r="Q974" s="69" t="str">
        <f t="shared" si="144"/>
        <v/>
      </c>
      <c r="R974" s="70" t="str">
        <f t="shared" si="145"/>
        <v/>
      </c>
      <c r="S974" s="71" t="b">
        <f t="shared" si="139"/>
        <v>0</v>
      </c>
      <c r="T974" s="72" t="b">
        <f t="shared" si="140"/>
        <v>0</v>
      </c>
      <c r="U974" s="72"/>
      <c r="V974" s="72"/>
      <c r="W974" s="72" t="b">
        <f t="shared" si="137"/>
        <v>0</v>
      </c>
      <c r="Y974" s="91"/>
      <c r="Z974" s="91"/>
      <c r="AA974" s="91"/>
      <c r="AB974" s="91"/>
      <c r="AC974" s="91"/>
      <c r="AD974" s="91"/>
      <c r="AE974" s="91"/>
      <c r="AF974" s="91"/>
      <c r="AG974" s="91"/>
      <c r="AH974" s="91"/>
      <c r="AI974" s="91"/>
    </row>
    <row r="975" spans="3:35" s="73" customFormat="1" ht="13.2" x14ac:dyDescent="0.25">
      <c r="C975" s="125"/>
      <c r="D975" s="126"/>
      <c r="E975" s="127"/>
      <c r="F975" s="128"/>
      <c r="G975" s="128"/>
      <c r="H975" s="128"/>
      <c r="I975" s="62" t="s">
        <v>559</v>
      </c>
      <c r="J975" s="63" t="str">
        <f t="shared" si="141"/>
        <v/>
      </c>
      <c r="K975" s="64" t="str">
        <f t="shared" si="142"/>
        <v/>
      </c>
      <c r="L975" s="65"/>
      <c r="M975" s="124"/>
      <c r="N975" s="67"/>
      <c r="O975" s="68" t="str">
        <f t="shared" si="138"/>
        <v/>
      </c>
      <c r="P975" s="69" t="str">
        <f t="shared" si="143"/>
        <v/>
      </c>
      <c r="Q975" s="69" t="str">
        <f t="shared" si="144"/>
        <v/>
      </c>
      <c r="R975" s="70" t="str">
        <f t="shared" si="145"/>
        <v/>
      </c>
      <c r="S975" s="71" t="b">
        <f t="shared" si="139"/>
        <v>0</v>
      </c>
      <c r="T975" s="72" t="b">
        <f t="shared" si="140"/>
        <v>0</v>
      </c>
      <c r="U975" s="72"/>
      <c r="V975" s="72"/>
      <c r="W975" s="72" t="b">
        <f t="shared" si="137"/>
        <v>0</v>
      </c>
      <c r="Y975" s="91"/>
      <c r="Z975" s="91"/>
      <c r="AA975" s="91"/>
      <c r="AB975" s="91"/>
      <c r="AC975" s="91"/>
      <c r="AD975" s="91"/>
      <c r="AE975" s="91"/>
      <c r="AF975" s="91"/>
      <c r="AG975" s="91"/>
      <c r="AH975" s="91"/>
      <c r="AI975" s="91"/>
    </row>
    <row r="976" spans="3:35" s="73" customFormat="1" ht="13.2" x14ac:dyDescent="0.25">
      <c r="C976" s="125"/>
      <c r="D976" s="126"/>
      <c r="E976" s="127"/>
      <c r="F976" s="128"/>
      <c r="G976" s="128"/>
      <c r="H976" s="128"/>
      <c r="I976" s="62" t="s">
        <v>560</v>
      </c>
      <c r="J976" s="63" t="str">
        <f t="shared" si="141"/>
        <v/>
      </c>
      <c r="K976" s="64" t="str">
        <f t="shared" si="142"/>
        <v/>
      </c>
      <c r="L976" s="65"/>
      <c r="M976" s="124"/>
      <c r="N976" s="67"/>
      <c r="O976" s="68" t="str">
        <f t="shared" si="138"/>
        <v/>
      </c>
      <c r="P976" s="69" t="str">
        <f t="shared" si="143"/>
        <v/>
      </c>
      <c r="Q976" s="69" t="str">
        <f t="shared" si="144"/>
        <v/>
      </c>
      <c r="R976" s="70" t="str">
        <f t="shared" si="145"/>
        <v/>
      </c>
      <c r="S976" s="71" t="b">
        <f t="shared" si="139"/>
        <v>0</v>
      </c>
      <c r="T976" s="72" t="b">
        <f t="shared" si="140"/>
        <v>0</v>
      </c>
      <c r="U976" s="72"/>
      <c r="V976" s="72"/>
      <c r="W976" s="72" t="b">
        <f t="shared" si="137"/>
        <v>0</v>
      </c>
      <c r="Y976" s="91"/>
      <c r="Z976" s="91"/>
      <c r="AA976" s="91"/>
      <c r="AB976" s="91"/>
      <c r="AC976" s="91"/>
      <c r="AD976" s="91"/>
      <c r="AE976" s="91"/>
      <c r="AF976" s="91"/>
      <c r="AG976" s="91"/>
      <c r="AH976" s="91"/>
      <c r="AI976" s="91"/>
    </row>
    <row r="977" spans="3:36" s="73" customFormat="1" ht="13.2" x14ac:dyDescent="0.25">
      <c r="C977" s="125"/>
      <c r="D977" s="126"/>
      <c r="E977" s="127"/>
      <c r="F977" s="128"/>
      <c r="G977" s="128"/>
      <c r="H977" s="128"/>
      <c r="I977" s="62" t="s">
        <v>561</v>
      </c>
      <c r="J977" s="63" t="str">
        <f t="shared" si="141"/>
        <v/>
      </c>
      <c r="K977" s="64" t="str">
        <f t="shared" si="142"/>
        <v/>
      </c>
      <c r="L977" s="65"/>
      <c r="M977" s="124"/>
      <c r="N977" s="67"/>
      <c r="O977" s="68" t="str">
        <f t="shared" si="138"/>
        <v/>
      </c>
      <c r="P977" s="69" t="str">
        <f t="shared" si="143"/>
        <v/>
      </c>
      <c r="Q977" s="69" t="str">
        <f t="shared" si="144"/>
        <v/>
      </c>
      <c r="R977" s="70" t="str">
        <f t="shared" si="145"/>
        <v/>
      </c>
      <c r="S977" s="71" t="b">
        <f t="shared" si="139"/>
        <v>0</v>
      </c>
      <c r="T977" s="72" t="b">
        <f t="shared" si="140"/>
        <v>0</v>
      </c>
      <c r="U977" s="72"/>
      <c r="V977" s="72"/>
      <c r="W977" s="72" t="b">
        <f t="shared" si="137"/>
        <v>0</v>
      </c>
      <c r="Y977" s="91"/>
      <c r="Z977" s="91"/>
      <c r="AA977" s="91"/>
      <c r="AB977" s="91"/>
      <c r="AC977" s="91"/>
      <c r="AD977" s="91"/>
      <c r="AE977" s="91"/>
      <c r="AF977" s="91"/>
      <c r="AG977" s="91"/>
      <c r="AH977" s="91"/>
      <c r="AI977" s="91"/>
    </row>
    <row r="978" spans="3:36" s="73" customFormat="1" ht="13.2" x14ac:dyDescent="0.25">
      <c r="C978" s="125"/>
      <c r="D978" s="126"/>
      <c r="E978" s="127"/>
      <c r="F978" s="128"/>
      <c r="G978" s="128"/>
      <c r="H978" s="128"/>
      <c r="I978" s="62" t="s">
        <v>562</v>
      </c>
      <c r="J978" s="63" t="str">
        <f t="shared" si="141"/>
        <v/>
      </c>
      <c r="K978" s="64" t="str">
        <f t="shared" si="142"/>
        <v/>
      </c>
      <c r="L978" s="65"/>
      <c r="M978" s="124"/>
      <c r="N978" s="67"/>
      <c r="O978" s="68" t="str">
        <f t="shared" si="138"/>
        <v/>
      </c>
      <c r="P978" s="69" t="str">
        <f t="shared" si="143"/>
        <v/>
      </c>
      <c r="Q978" s="69" t="str">
        <f t="shared" si="144"/>
        <v/>
      </c>
      <c r="R978" s="70" t="str">
        <f t="shared" si="145"/>
        <v/>
      </c>
      <c r="S978" s="71" t="b">
        <f t="shared" si="139"/>
        <v>0</v>
      </c>
      <c r="T978" s="72" t="b">
        <f t="shared" si="140"/>
        <v>0</v>
      </c>
      <c r="U978" s="72"/>
      <c r="V978" s="72"/>
      <c r="W978" s="72" t="b">
        <f t="shared" si="137"/>
        <v>0</v>
      </c>
      <c r="Y978" s="91"/>
      <c r="Z978" s="91"/>
      <c r="AA978" s="91"/>
      <c r="AB978" s="91"/>
      <c r="AC978" s="91"/>
      <c r="AD978" s="91"/>
      <c r="AE978" s="91"/>
      <c r="AF978" s="91"/>
      <c r="AG978" s="91"/>
      <c r="AH978" s="91"/>
      <c r="AI978" s="91"/>
    </row>
    <row r="979" spans="3:36" s="73" customFormat="1" ht="13.2" x14ac:dyDescent="0.25">
      <c r="C979" s="125"/>
      <c r="D979" s="126"/>
      <c r="E979" s="127"/>
      <c r="F979" s="128"/>
      <c r="G979" s="128"/>
      <c r="H979" s="128"/>
      <c r="I979" s="62" t="s">
        <v>563</v>
      </c>
      <c r="J979" s="63" t="str">
        <f t="shared" si="141"/>
        <v/>
      </c>
      <c r="K979" s="64" t="str">
        <f t="shared" si="142"/>
        <v/>
      </c>
      <c r="L979" s="65"/>
      <c r="M979" s="124"/>
      <c r="N979" s="67"/>
      <c r="O979" s="68" t="str">
        <f t="shared" si="138"/>
        <v/>
      </c>
      <c r="P979" s="69" t="str">
        <f t="shared" si="143"/>
        <v/>
      </c>
      <c r="Q979" s="69" t="str">
        <f t="shared" si="144"/>
        <v/>
      </c>
      <c r="R979" s="70" t="str">
        <f t="shared" si="145"/>
        <v/>
      </c>
      <c r="S979" s="71" t="b">
        <f t="shared" si="139"/>
        <v>0</v>
      </c>
      <c r="T979" s="72" t="b">
        <f t="shared" si="140"/>
        <v>0</v>
      </c>
      <c r="U979" s="72"/>
      <c r="V979" s="72"/>
      <c r="W979" s="72" t="b">
        <f t="shared" si="137"/>
        <v>0</v>
      </c>
      <c r="Y979" s="91"/>
      <c r="Z979" s="91"/>
      <c r="AA979" s="91"/>
      <c r="AB979" s="91"/>
      <c r="AC979" s="91"/>
      <c r="AD979" s="91"/>
      <c r="AE979" s="91"/>
      <c r="AF979" s="91"/>
      <c r="AG979" s="91"/>
      <c r="AH979" s="91"/>
      <c r="AI979" s="91"/>
    </row>
    <row r="980" spans="3:36" s="73" customFormat="1" ht="13.2" x14ac:dyDescent="0.25">
      <c r="C980" s="125"/>
      <c r="D980" s="126"/>
      <c r="E980" s="127"/>
      <c r="F980" s="128"/>
      <c r="G980" s="128"/>
      <c r="H980" s="128"/>
      <c r="I980" s="62" t="s">
        <v>564</v>
      </c>
      <c r="J980" s="63" t="str">
        <f t="shared" si="141"/>
        <v/>
      </c>
      <c r="K980" s="64" t="str">
        <f t="shared" si="142"/>
        <v/>
      </c>
      <c r="L980" s="65"/>
      <c r="M980" s="124"/>
      <c r="N980" s="67"/>
      <c r="O980" s="68" t="str">
        <f t="shared" si="138"/>
        <v/>
      </c>
      <c r="P980" s="69" t="str">
        <f t="shared" si="143"/>
        <v/>
      </c>
      <c r="Q980" s="69" t="str">
        <f t="shared" si="144"/>
        <v/>
      </c>
      <c r="R980" s="70" t="str">
        <f t="shared" si="145"/>
        <v/>
      </c>
      <c r="S980" s="71" t="b">
        <f t="shared" si="139"/>
        <v>0</v>
      </c>
      <c r="T980" s="72" t="b">
        <f t="shared" si="140"/>
        <v>0</v>
      </c>
      <c r="U980" s="72"/>
      <c r="V980" s="72"/>
      <c r="W980" s="72" t="b">
        <f t="shared" si="137"/>
        <v>0</v>
      </c>
      <c r="Y980" s="91"/>
      <c r="Z980" s="91"/>
      <c r="AA980" s="91"/>
      <c r="AB980" s="91"/>
      <c r="AC980" s="91"/>
      <c r="AD980" s="91"/>
      <c r="AE980" s="91"/>
      <c r="AF980" s="91"/>
      <c r="AG980" s="91"/>
      <c r="AH980" s="91"/>
      <c r="AI980" s="91"/>
    </row>
    <row r="981" spans="3:36" s="73" customFormat="1" ht="13.2" x14ac:dyDescent="0.25">
      <c r="C981" s="125"/>
      <c r="D981" s="126"/>
      <c r="E981" s="127"/>
      <c r="F981" s="128"/>
      <c r="G981" s="128"/>
      <c r="H981" s="128"/>
      <c r="I981" s="62" t="s">
        <v>565</v>
      </c>
      <c r="J981" s="63" t="str">
        <f t="shared" si="141"/>
        <v/>
      </c>
      <c r="K981" s="64" t="str">
        <f t="shared" si="142"/>
        <v/>
      </c>
      <c r="L981" s="65"/>
      <c r="M981" s="124"/>
      <c r="N981" s="67"/>
      <c r="O981" s="68" t="str">
        <f t="shared" si="138"/>
        <v/>
      </c>
      <c r="P981" s="69" t="str">
        <f t="shared" si="143"/>
        <v/>
      </c>
      <c r="Q981" s="69" t="str">
        <f t="shared" si="144"/>
        <v/>
      </c>
      <c r="R981" s="70" t="str">
        <f t="shared" si="145"/>
        <v/>
      </c>
      <c r="S981" s="71" t="b">
        <f t="shared" si="139"/>
        <v>0</v>
      </c>
      <c r="T981" s="72" t="b">
        <f t="shared" si="140"/>
        <v>0</v>
      </c>
      <c r="U981" s="72"/>
      <c r="V981" s="72"/>
      <c r="W981" s="72" t="b">
        <f t="shared" si="137"/>
        <v>0</v>
      </c>
      <c r="Y981" s="91"/>
      <c r="Z981" s="91"/>
      <c r="AA981" s="91"/>
      <c r="AB981" s="91"/>
      <c r="AC981" s="91"/>
      <c r="AD981" s="91"/>
      <c r="AE981" s="91"/>
      <c r="AF981" s="91"/>
      <c r="AG981" s="91"/>
      <c r="AH981" s="91"/>
      <c r="AI981" s="91"/>
    </row>
    <row r="982" spans="3:36" s="73" customFormat="1" ht="13.2" x14ac:dyDescent="0.25">
      <c r="C982" s="125"/>
      <c r="D982" s="126"/>
      <c r="E982" s="127"/>
      <c r="F982" s="128"/>
      <c r="G982" s="128"/>
      <c r="H982" s="128"/>
      <c r="I982" s="62" t="s">
        <v>566</v>
      </c>
      <c r="J982" s="63" t="str">
        <f t="shared" si="141"/>
        <v/>
      </c>
      <c r="K982" s="64" t="str">
        <f t="shared" si="142"/>
        <v/>
      </c>
      <c r="L982" s="65"/>
      <c r="M982" s="124"/>
      <c r="N982" s="67"/>
      <c r="O982" s="68" t="str">
        <f t="shared" si="138"/>
        <v/>
      </c>
      <c r="P982" s="69" t="str">
        <f t="shared" si="143"/>
        <v/>
      </c>
      <c r="Q982" s="69" t="str">
        <f t="shared" si="144"/>
        <v/>
      </c>
      <c r="R982" s="70" t="str">
        <f t="shared" si="145"/>
        <v/>
      </c>
      <c r="S982" s="71" t="b">
        <f t="shared" si="139"/>
        <v>0</v>
      </c>
      <c r="T982" s="72" t="b">
        <f t="shared" si="140"/>
        <v>0</v>
      </c>
      <c r="U982" s="72"/>
      <c r="V982" s="72"/>
      <c r="W982" s="72" t="b">
        <f t="shared" si="137"/>
        <v>0</v>
      </c>
      <c r="Y982" s="91"/>
      <c r="Z982" s="91"/>
      <c r="AA982" s="91"/>
      <c r="AB982" s="91"/>
      <c r="AC982" s="91"/>
      <c r="AD982" s="91"/>
      <c r="AE982" s="91"/>
      <c r="AF982" s="91"/>
      <c r="AG982" s="91"/>
      <c r="AH982" s="91"/>
      <c r="AI982" s="91"/>
    </row>
    <row r="983" spans="3:36" s="73" customFormat="1" ht="13.2" x14ac:dyDescent="0.25">
      <c r="C983" s="125"/>
      <c r="D983" s="126"/>
      <c r="E983" s="127"/>
      <c r="F983" s="128"/>
      <c r="G983" s="128"/>
      <c r="H983" s="128"/>
      <c r="I983" s="62" t="s">
        <v>567</v>
      </c>
      <c r="J983" s="63" t="str">
        <f t="shared" si="141"/>
        <v/>
      </c>
      <c r="K983" s="64" t="str">
        <f t="shared" si="142"/>
        <v/>
      </c>
      <c r="L983" s="65"/>
      <c r="M983" s="124"/>
      <c r="N983" s="67"/>
      <c r="O983" s="68" t="str">
        <f t="shared" si="138"/>
        <v/>
      </c>
      <c r="P983" s="69" t="str">
        <f t="shared" si="143"/>
        <v/>
      </c>
      <c r="Q983" s="69" t="str">
        <f t="shared" si="144"/>
        <v/>
      </c>
      <c r="R983" s="70" t="str">
        <f t="shared" si="145"/>
        <v/>
      </c>
      <c r="S983" s="71" t="b">
        <f t="shared" si="139"/>
        <v>0</v>
      </c>
      <c r="T983" s="72" t="b">
        <f t="shared" si="140"/>
        <v>0</v>
      </c>
      <c r="U983" s="72"/>
      <c r="V983" s="72"/>
      <c r="W983" s="72" t="b">
        <f t="shared" si="137"/>
        <v>0</v>
      </c>
      <c r="Y983" s="91"/>
      <c r="Z983" s="91"/>
      <c r="AA983" s="91"/>
      <c r="AB983" s="91"/>
      <c r="AC983" s="91"/>
      <c r="AD983" s="91"/>
      <c r="AE983" s="91"/>
      <c r="AF983" s="91"/>
      <c r="AG983" s="91"/>
      <c r="AH983" s="91"/>
      <c r="AI983" s="91"/>
    </row>
    <row r="984" spans="3:36" s="73" customFormat="1" ht="13.2" x14ac:dyDescent="0.25">
      <c r="C984" s="125"/>
      <c r="D984" s="126"/>
      <c r="E984" s="127"/>
      <c r="F984" s="128"/>
      <c r="G984" s="128"/>
      <c r="H984" s="128"/>
      <c r="I984" s="62" t="s">
        <v>568</v>
      </c>
      <c r="J984" s="63" t="str">
        <f t="shared" si="141"/>
        <v/>
      </c>
      <c r="K984" s="64" t="str">
        <f t="shared" si="142"/>
        <v/>
      </c>
      <c r="L984" s="65"/>
      <c r="M984" s="124"/>
      <c r="N984" s="67"/>
      <c r="O984" s="68" t="str">
        <f t="shared" si="138"/>
        <v/>
      </c>
      <c r="P984" s="69" t="str">
        <f t="shared" si="143"/>
        <v/>
      </c>
      <c r="Q984" s="69" t="str">
        <f t="shared" si="144"/>
        <v/>
      </c>
      <c r="R984" s="70" t="str">
        <f t="shared" si="145"/>
        <v/>
      </c>
      <c r="S984" s="71" t="b">
        <f t="shared" si="139"/>
        <v>0</v>
      </c>
      <c r="T984" s="72" t="b">
        <f t="shared" si="140"/>
        <v>0</v>
      </c>
      <c r="U984" s="72"/>
      <c r="V984" s="72"/>
      <c r="W984" s="72" t="b">
        <f t="shared" si="137"/>
        <v>0</v>
      </c>
      <c r="Y984" s="91"/>
      <c r="Z984" s="91"/>
      <c r="AA984" s="91"/>
      <c r="AB984" s="91"/>
      <c r="AC984" s="91"/>
      <c r="AD984" s="91"/>
      <c r="AE984" s="91"/>
      <c r="AF984" s="91"/>
      <c r="AG984" s="91"/>
      <c r="AH984" s="91"/>
      <c r="AI984" s="91"/>
    </row>
    <row r="985" spans="3:36" s="73" customFormat="1" ht="13.2" x14ac:dyDescent="0.25">
      <c r="C985" s="125"/>
      <c r="D985" s="126"/>
      <c r="E985" s="127"/>
      <c r="F985" s="128"/>
      <c r="G985" s="128"/>
      <c r="H985" s="128"/>
      <c r="I985" s="62" t="s">
        <v>569</v>
      </c>
      <c r="J985" s="63" t="str">
        <f t="shared" si="141"/>
        <v/>
      </c>
      <c r="K985" s="64" t="str">
        <f t="shared" si="142"/>
        <v/>
      </c>
      <c r="L985" s="65"/>
      <c r="M985" s="124"/>
      <c r="N985" s="67"/>
      <c r="O985" s="68" t="str">
        <f t="shared" si="138"/>
        <v/>
      </c>
      <c r="P985" s="69" t="str">
        <f t="shared" si="143"/>
        <v/>
      </c>
      <c r="Q985" s="69" t="str">
        <f t="shared" si="144"/>
        <v/>
      </c>
      <c r="R985" s="70" t="str">
        <f t="shared" si="145"/>
        <v/>
      </c>
      <c r="S985" s="71" t="b">
        <f t="shared" si="139"/>
        <v>0</v>
      </c>
      <c r="T985" s="72" t="b">
        <f t="shared" si="140"/>
        <v>0</v>
      </c>
      <c r="U985" s="72"/>
      <c r="V985" s="72"/>
      <c r="W985" s="72" t="b">
        <f t="shared" si="137"/>
        <v>0</v>
      </c>
      <c r="Y985" s="91"/>
      <c r="Z985" s="91"/>
      <c r="AA985" s="91"/>
      <c r="AB985" s="91"/>
      <c r="AC985" s="91"/>
      <c r="AD985" s="91"/>
      <c r="AE985" s="91"/>
      <c r="AF985" s="91"/>
      <c r="AG985" s="91"/>
      <c r="AH985" s="91"/>
      <c r="AI985" s="91"/>
    </row>
    <row r="986" spans="3:36" s="73" customFormat="1" ht="13.2" x14ac:dyDescent="0.25">
      <c r="C986" s="125"/>
      <c r="D986" s="126"/>
      <c r="E986" s="127"/>
      <c r="F986" s="128"/>
      <c r="G986" s="128"/>
      <c r="H986" s="128"/>
      <c r="I986" s="62" t="s">
        <v>570</v>
      </c>
      <c r="J986" s="63" t="str">
        <f t="shared" si="141"/>
        <v/>
      </c>
      <c r="K986" s="64" t="str">
        <f t="shared" si="142"/>
        <v/>
      </c>
      <c r="L986" s="65"/>
      <c r="M986" s="124"/>
      <c r="N986" s="67"/>
      <c r="O986" s="68" t="str">
        <f t="shared" si="138"/>
        <v/>
      </c>
      <c r="P986" s="69" t="str">
        <f t="shared" si="143"/>
        <v/>
      </c>
      <c r="Q986" s="69" t="str">
        <f t="shared" si="144"/>
        <v/>
      </c>
      <c r="R986" s="70" t="str">
        <f t="shared" si="145"/>
        <v/>
      </c>
      <c r="S986" s="71" t="b">
        <f t="shared" si="139"/>
        <v>0</v>
      </c>
      <c r="T986" s="72" t="b">
        <f t="shared" si="140"/>
        <v>0</v>
      </c>
      <c r="U986" s="72"/>
      <c r="V986" s="72"/>
      <c r="W986" s="72" t="b">
        <f t="shared" si="137"/>
        <v>0</v>
      </c>
      <c r="Y986" s="91"/>
      <c r="Z986" s="91"/>
      <c r="AA986" s="91"/>
      <c r="AB986" s="91"/>
      <c r="AC986" s="91"/>
      <c r="AD986" s="91"/>
      <c r="AE986" s="91"/>
      <c r="AF986" s="91"/>
      <c r="AG986" s="91"/>
      <c r="AH986" s="91"/>
      <c r="AI986" s="91"/>
      <c r="AJ986" s="7"/>
    </row>
    <row r="987" spans="3:36" s="73" customFormat="1" ht="13.2" x14ac:dyDescent="0.25">
      <c r="C987" s="125"/>
      <c r="D987" s="126"/>
      <c r="E987" s="127"/>
      <c r="F987" s="128"/>
      <c r="G987" s="128"/>
      <c r="H987" s="128"/>
      <c r="I987" s="62" t="s">
        <v>571</v>
      </c>
      <c r="J987" s="63" t="str">
        <f t="shared" si="141"/>
        <v/>
      </c>
      <c r="K987" s="64" t="str">
        <f t="shared" si="142"/>
        <v/>
      </c>
      <c r="L987" s="65"/>
      <c r="M987" s="124"/>
      <c r="N987" s="67"/>
      <c r="O987" s="68" t="str">
        <f t="shared" si="138"/>
        <v/>
      </c>
      <c r="P987" s="69" t="str">
        <f t="shared" si="143"/>
        <v/>
      </c>
      <c r="Q987" s="69" t="str">
        <f t="shared" si="144"/>
        <v/>
      </c>
      <c r="R987" s="70" t="str">
        <f t="shared" si="145"/>
        <v/>
      </c>
      <c r="S987" s="71" t="b">
        <f t="shared" si="139"/>
        <v>0</v>
      </c>
      <c r="T987" s="72" t="b">
        <f t="shared" si="140"/>
        <v>0</v>
      </c>
      <c r="U987" s="72"/>
      <c r="V987" s="72"/>
      <c r="W987" s="72" t="b">
        <f t="shared" si="137"/>
        <v>0</v>
      </c>
      <c r="Y987" s="91"/>
      <c r="Z987" s="91"/>
      <c r="AA987" s="91"/>
      <c r="AB987" s="91"/>
      <c r="AC987" s="91"/>
      <c r="AD987" s="91"/>
      <c r="AE987" s="91"/>
      <c r="AF987" s="91"/>
      <c r="AG987" s="91"/>
      <c r="AH987" s="91"/>
      <c r="AI987" s="91"/>
      <c r="AJ987" s="7"/>
    </row>
    <row r="988" spans="3:36" s="73" customFormat="1" ht="13.2" x14ac:dyDescent="0.25">
      <c r="C988" s="125"/>
      <c r="D988" s="126"/>
      <c r="E988" s="127"/>
      <c r="F988" s="128"/>
      <c r="G988" s="128"/>
      <c r="H988" s="128"/>
      <c r="I988" s="62" t="s">
        <v>572</v>
      </c>
      <c r="J988" s="63" t="str">
        <f t="shared" si="141"/>
        <v/>
      </c>
      <c r="K988" s="64" t="str">
        <f t="shared" si="142"/>
        <v/>
      </c>
      <c r="L988" s="65"/>
      <c r="M988" s="124"/>
      <c r="N988" s="67"/>
      <c r="O988" s="68" t="str">
        <f t="shared" si="138"/>
        <v/>
      </c>
      <c r="P988" s="69" t="str">
        <f t="shared" si="143"/>
        <v/>
      </c>
      <c r="Q988" s="69" t="str">
        <f t="shared" si="144"/>
        <v/>
      </c>
      <c r="R988" s="70" t="str">
        <f t="shared" si="145"/>
        <v/>
      </c>
      <c r="S988" s="71" t="b">
        <f t="shared" si="139"/>
        <v>0</v>
      </c>
      <c r="T988" s="72" t="b">
        <f t="shared" si="140"/>
        <v>0</v>
      </c>
      <c r="U988" s="72"/>
      <c r="V988" s="72"/>
      <c r="W988" s="72" t="b">
        <f t="shared" si="137"/>
        <v>0</v>
      </c>
      <c r="Y988" s="91"/>
      <c r="Z988" s="91"/>
      <c r="AA988" s="91"/>
      <c r="AB988" s="91"/>
      <c r="AC988" s="91"/>
      <c r="AD988" s="91"/>
      <c r="AE988" s="91"/>
      <c r="AF988" s="91"/>
      <c r="AG988" s="91"/>
      <c r="AH988" s="91"/>
      <c r="AI988" s="91"/>
      <c r="AJ988" s="7"/>
    </row>
    <row r="989" spans="3:36" s="73" customFormat="1" ht="13.2" x14ac:dyDescent="0.25">
      <c r="C989" s="125"/>
      <c r="D989" s="126"/>
      <c r="E989" s="127"/>
      <c r="F989" s="128"/>
      <c r="G989" s="128"/>
      <c r="H989" s="128"/>
      <c r="I989" s="62"/>
      <c r="J989" s="63" t="str">
        <f t="shared" si="141"/>
        <v/>
      </c>
      <c r="K989" s="64" t="str">
        <f t="shared" si="142"/>
        <v/>
      </c>
      <c r="L989" s="65"/>
      <c r="M989" s="124"/>
      <c r="N989" s="67"/>
      <c r="O989" s="68" t="str">
        <f t="shared" si="138"/>
        <v/>
      </c>
      <c r="P989" s="69" t="str">
        <f t="shared" si="143"/>
        <v/>
      </c>
      <c r="Q989" s="69" t="str">
        <f t="shared" si="144"/>
        <v/>
      </c>
      <c r="R989" s="70" t="str">
        <f t="shared" si="145"/>
        <v/>
      </c>
      <c r="S989" s="71" t="b">
        <f t="shared" si="139"/>
        <v>0</v>
      </c>
      <c r="T989" s="72" t="b">
        <f t="shared" si="140"/>
        <v>0</v>
      </c>
      <c r="U989" s="72"/>
      <c r="V989" s="72"/>
      <c r="W989" s="72" t="b">
        <f t="shared" si="137"/>
        <v>0</v>
      </c>
      <c r="Y989" s="91"/>
      <c r="Z989" s="91"/>
      <c r="AA989" s="91"/>
      <c r="AB989" s="91"/>
      <c r="AC989" s="91"/>
      <c r="AD989" s="91"/>
      <c r="AE989" s="91"/>
      <c r="AF989" s="91"/>
      <c r="AG989" s="91"/>
      <c r="AH989" s="91"/>
      <c r="AI989" s="91"/>
      <c r="AJ989" s="7"/>
    </row>
    <row r="990" spans="3:36" s="73" customFormat="1" ht="13.2" x14ac:dyDescent="0.25">
      <c r="C990" s="125"/>
      <c r="D990" s="126"/>
      <c r="E990" s="127"/>
      <c r="F990" s="128"/>
      <c r="G990" s="128"/>
      <c r="H990" s="128"/>
      <c r="I990" s="62" t="s">
        <v>573</v>
      </c>
      <c r="J990" s="63" t="str">
        <f t="shared" si="141"/>
        <v/>
      </c>
      <c r="K990" s="64" t="str">
        <f t="shared" si="142"/>
        <v/>
      </c>
      <c r="L990" s="65"/>
      <c r="M990" s="124"/>
      <c r="N990" s="67"/>
      <c r="O990" s="68" t="str">
        <f t="shared" si="138"/>
        <v/>
      </c>
      <c r="P990" s="69" t="str">
        <f t="shared" si="143"/>
        <v/>
      </c>
      <c r="Q990" s="69" t="str">
        <f t="shared" si="144"/>
        <v/>
      </c>
      <c r="R990" s="70" t="str">
        <f t="shared" si="145"/>
        <v/>
      </c>
      <c r="S990" s="71" t="b">
        <f t="shared" si="139"/>
        <v>0</v>
      </c>
      <c r="T990" s="72" t="b">
        <f t="shared" si="140"/>
        <v>0</v>
      </c>
      <c r="U990" s="72"/>
      <c r="V990" s="72"/>
      <c r="W990" s="72" t="b">
        <f t="shared" si="137"/>
        <v>0</v>
      </c>
      <c r="Y990" s="91"/>
      <c r="Z990" s="91"/>
      <c r="AA990" s="91"/>
      <c r="AB990" s="91"/>
      <c r="AC990" s="91"/>
      <c r="AD990" s="91"/>
      <c r="AE990" s="91"/>
      <c r="AF990" s="91"/>
      <c r="AG990" s="91"/>
      <c r="AH990" s="91"/>
      <c r="AI990" s="91"/>
      <c r="AJ990" s="7"/>
    </row>
    <row r="991" spans="3:36" s="73" customFormat="1" ht="13.2" x14ac:dyDescent="0.25">
      <c r="C991" s="125"/>
      <c r="D991" s="126"/>
      <c r="E991" s="127"/>
      <c r="F991" s="128"/>
      <c r="G991" s="128"/>
      <c r="H991" s="128"/>
      <c r="I991" s="62" t="s">
        <v>574</v>
      </c>
      <c r="J991" s="63" t="str">
        <f t="shared" si="141"/>
        <v/>
      </c>
      <c r="K991" s="64" t="str">
        <f t="shared" si="142"/>
        <v/>
      </c>
      <c r="L991" s="65"/>
      <c r="M991" s="124"/>
      <c r="N991" s="67"/>
      <c r="O991" s="68" t="str">
        <f t="shared" si="138"/>
        <v/>
      </c>
      <c r="P991" s="69" t="str">
        <f t="shared" si="143"/>
        <v/>
      </c>
      <c r="Q991" s="69" t="str">
        <f t="shared" si="144"/>
        <v/>
      </c>
      <c r="R991" s="70" t="str">
        <f t="shared" si="145"/>
        <v/>
      </c>
      <c r="S991" s="71" t="b">
        <f t="shared" si="139"/>
        <v>0</v>
      </c>
      <c r="T991" s="72" t="b">
        <f t="shared" si="140"/>
        <v>0</v>
      </c>
      <c r="U991" s="72"/>
      <c r="V991" s="72"/>
      <c r="W991" s="72" t="b">
        <f t="shared" si="137"/>
        <v>0</v>
      </c>
      <c r="Y991" s="91"/>
      <c r="Z991" s="91"/>
      <c r="AA991" s="91"/>
      <c r="AB991" s="91"/>
      <c r="AC991" s="91"/>
      <c r="AD991" s="91"/>
      <c r="AE991" s="91"/>
      <c r="AF991" s="91"/>
      <c r="AG991" s="91"/>
      <c r="AH991" s="91"/>
      <c r="AI991" s="91"/>
      <c r="AJ991" s="7"/>
    </row>
    <row r="992" spans="3:36" s="73" customFormat="1" ht="13.2" x14ac:dyDescent="0.25">
      <c r="C992" s="125"/>
      <c r="D992" s="126"/>
      <c r="E992" s="127"/>
      <c r="F992" s="128"/>
      <c r="G992" s="128"/>
      <c r="H992" s="128"/>
      <c r="I992" s="62" t="s">
        <v>575</v>
      </c>
      <c r="J992" s="63" t="str">
        <f t="shared" si="141"/>
        <v/>
      </c>
      <c r="K992" s="64" t="str">
        <f t="shared" si="142"/>
        <v/>
      </c>
      <c r="L992" s="65"/>
      <c r="M992" s="124"/>
      <c r="N992" s="67"/>
      <c r="O992" s="68" t="str">
        <f t="shared" si="138"/>
        <v/>
      </c>
      <c r="P992" s="69" t="str">
        <f t="shared" si="143"/>
        <v/>
      </c>
      <c r="Q992" s="69" t="str">
        <f t="shared" si="144"/>
        <v/>
      </c>
      <c r="R992" s="70" t="str">
        <f t="shared" si="145"/>
        <v/>
      </c>
      <c r="S992" s="71" t="b">
        <f t="shared" si="139"/>
        <v>0</v>
      </c>
      <c r="T992" s="72" t="b">
        <f t="shared" si="140"/>
        <v>0</v>
      </c>
      <c r="U992" s="72"/>
      <c r="V992" s="72"/>
      <c r="W992" s="72" t="b">
        <f t="shared" si="137"/>
        <v>0</v>
      </c>
      <c r="Y992" s="91"/>
      <c r="Z992" s="91"/>
      <c r="AA992" s="91"/>
      <c r="AB992" s="91"/>
      <c r="AC992" s="91"/>
      <c r="AD992" s="91"/>
      <c r="AE992" s="91"/>
      <c r="AF992" s="91"/>
      <c r="AG992" s="91"/>
      <c r="AH992" s="91"/>
      <c r="AI992" s="91"/>
      <c r="AJ992" s="7"/>
    </row>
    <row r="993" spans="3:43" s="73" customFormat="1" ht="13.2" x14ac:dyDescent="0.25">
      <c r="C993" s="125"/>
      <c r="D993" s="126"/>
      <c r="E993" s="127"/>
      <c r="F993" s="128"/>
      <c r="G993" s="128"/>
      <c r="H993" s="128"/>
      <c r="I993" s="62" t="s">
        <v>576</v>
      </c>
      <c r="J993" s="63" t="str">
        <f t="shared" si="141"/>
        <v/>
      </c>
      <c r="K993" s="64" t="str">
        <f t="shared" si="142"/>
        <v/>
      </c>
      <c r="L993" s="65"/>
      <c r="M993" s="124"/>
      <c r="N993" s="67"/>
      <c r="O993" s="68" t="str">
        <f t="shared" si="138"/>
        <v/>
      </c>
      <c r="P993" s="69" t="str">
        <f t="shared" si="143"/>
        <v/>
      </c>
      <c r="Q993" s="69" t="str">
        <f t="shared" si="144"/>
        <v/>
      </c>
      <c r="R993" s="70" t="str">
        <f t="shared" si="145"/>
        <v/>
      </c>
      <c r="S993" s="71" t="b">
        <f t="shared" si="139"/>
        <v>0</v>
      </c>
      <c r="T993" s="72" t="b">
        <f t="shared" si="140"/>
        <v>0</v>
      </c>
      <c r="U993" s="72"/>
      <c r="V993" s="72"/>
      <c r="W993" s="72" t="b">
        <f t="shared" si="137"/>
        <v>0</v>
      </c>
      <c r="Y993" s="91"/>
      <c r="Z993" s="91"/>
      <c r="AA993" s="91"/>
      <c r="AB993" s="91"/>
      <c r="AC993" s="91"/>
      <c r="AD993" s="91"/>
      <c r="AE993" s="91"/>
      <c r="AF993" s="91"/>
      <c r="AG993" s="91"/>
      <c r="AH993" s="91"/>
      <c r="AI993" s="91"/>
      <c r="AJ993" s="7"/>
    </row>
    <row r="994" spans="3:43" s="73" customFormat="1" ht="13.2" x14ac:dyDescent="0.25">
      <c r="C994" s="125"/>
      <c r="D994" s="126"/>
      <c r="E994" s="127"/>
      <c r="F994" s="128"/>
      <c r="G994" s="128"/>
      <c r="H994" s="128"/>
      <c r="I994" s="62" t="s">
        <v>577</v>
      </c>
      <c r="J994" s="63" t="str">
        <f t="shared" si="141"/>
        <v/>
      </c>
      <c r="K994" s="64" t="str">
        <f t="shared" si="142"/>
        <v/>
      </c>
      <c r="L994" s="65"/>
      <c r="M994" s="124"/>
      <c r="N994" s="67"/>
      <c r="O994" s="68" t="str">
        <f t="shared" si="138"/>
        <v/>
      </c>
      <c r="P994" s="69" t="str">
        <f t="shared" si="143"/>
        <v/>
      </c>
      <c r="Q994" s="69" t="str">
        <f t="shared" si="144"/>
        <v/>
      </c>
      <c r="R994" s="70" t="str">
        <f t="shared" si="145"/>
        <v/>
      </c>
      <c r="S994" s="71" t="b">
        <f t="shared" si="139"/>
        <v>0</v>
      </c>
      <c r="T994" s="72" t="b">
        <f t="shared" si="140"/>
        <v>0</v>
      </c>
      <c r="U994" s="72"/>
      <c r="V994" s="72"/>
      <c r="W994" s="72" t="b">
        <f t="shared" si="137"/>
        <v>0</v>
      </c>
      <c r="Y994" s="91"/>
      <c r="Z994" s="91"/>
      <c r="AA994" s="91"/>
      <c r="AB994" s="91"/>
      <c r="AC994" s="91"/>
      <c r="AD994" s="91"/>
      <c r="AE994" s="91"/>
      <c r="AF994" s="91"/>
      <c r="AG994" s="91"/>
      <c r="AH994" s="91"/>
      <c r="AI994" s="91"/>
      <c r="AJ994" s="7"/>
    </row>
    <row r="995" spans="3:43" s="73" customFormat="1" ht="13.2" x14ac:dyDescent="0.25">
      <c r="C995" s="125"/>
      <c r="D995" s="126"/>
      <c r="E995" s="127"/>
      <c r="F995" s="128"/>
      <c r="G995" s="128"/>
      <c r="H995" s="128"/>
      <c r="I995" s="62" t="s">
        <v>578</v>
      </c>
      <c r="J995" s="63" t="str">
        <f t="shared" si="141"/>
        <v/>
      </c>
      <c r="K995" s="64" t="str">
        <f t="shared" si="142"/>
        <v/>
      </c>
      <c r="L995" s="65"/>
      <c r="M995" s="124"/>
      <c r="N995" s="67"/>
      <c r="O995" s="68" t="str">
        <f t="shared" si="138"/>
        <v/>
      </c>
      <c r="P995" s="69" t="str">
        <f t="shared" si="143"/>
        <v/>
      </c>
      <c r="Q995" s="69" t="str">
        <f t="shared" si="144"/>
        <v/>
      </c>
      <c r="R995" s="70" t="str">
        <f t="shared" si="145"/>
        <v/>
      </c>
      <c r="S995" s="71" t="b">
        <f t="shared" si="139"/>
        <v>0</v>
      </c>
      <c r="T995" s="72" t="b">
        <f t="shared" si="140"/>
        <v>0</v>
      </c>
      <c r="U995" s="72"/>
      <c r="V995" s="72"/>
      <c r="W995" s="72" t="b">
        <f t="shared" si="137"/>
        <v>0</v>
      </c>
      <c r="Y995" s="91"/>
      <c r="Z995" s="91"/>
      <c r="AA995" s="91"/>
      <c r="AB995" s="91"/>
      <c r="AC995" s="91"/>
      <c r="AD995" s="91"/>
      <c r="AE995" s="91"/>
      <c r="AF995" s="91"/>
      <c r="AG995" s="91"/>
      <c r="AH995" s="91"/>
      <c r="AI995" s="91"/>
      <c r="AJ995" s="7"/>
    </row>
    <row r="996" spans="3:43" s="73" customFormat="1" ht="13.2" x14ac:dyDescent="0.25">
      <c r="C996" s="125"/>
      <c r="D996" s="126"/>
      <c r="E996" s="127"/>
      <c r="F996" s="128"/>
      <c r="G996" s="128"/>
      <c r="H996" s="128"/>
      <c r="I996" s="62" t="s">
        <v>579</v>
      </c>
      <c r="J996" s="63" t="str">
        <f t="shared" si="141"/>
        <v/>
      </c>
      <c r="K996" s="64" t="str">
        <f t="shared" si="142"/>
        <v/>
      </c>
      <c r="L996" s="65"/>
      <c r="M996" s="124"/>
      <c r="N996" s="67"/>
      <c r="O996" s="68" t="str">
        <f t="shared" si="138"/>
        <v/>
      </c>
      <c r="P996" s="69" t="str">
        <f t="shared" si="143"/>
        <v/>
      </c>
      <c r="Q996" s="69" t="str">
        <f t="shared" si="144"/>
        <v/>
      </c>
      <c r="R996" s="70" t="str">
        <f t="shared" si="145"/>
        <v/>
      </c>
      <c r="S996" s="71" t="b">
        <f t="shared" si="139"/>
        <v>0</v>
      </c>
      <c r="T996" s="72" t="b">
        <f t="shared" si="140"/>
        <v>0</v>
      </c>
      <c r="U996" s="72"/>
      <c r="V996" s="72"/>
      <c r="W996" s="72" t="b">
        <f t="shared" si="137"/>
        <v>0</v>
      </c>
      <c r="Y996" s="91"/>
      <c r="Z996" s="91"/>
      <c r="AA996" s="91"/>
      <c r="AB996" s="91"/>
      <c r="AC996" s="91"/>
      <c r="AD996" s="91"/>
      <c r="AE996" s="91"/>
      <c r="AF996" s="91"/>
      <c r="AG996" s="91"/>
      <c r="AH996" s="91"/>
      <c r="AI996" s="91"/>
      <c r="AJ996" s="7"/>
    </row>
    <row r="997" spans="3:43" s="73" customFormat="1" ht="13.2" x14ac:dyDescent="0.25">
      <c r="C997" s="125"/>
      <c r="D997" s="126"/>
      <c r="E997" s="127"/>
      <c r="F997" s="128"/>
      <c r="G997" s="128"/>
      <c r="H997" s="128"/>
      <c r="I997" s="62" t="s">
        <v>580</v>
      </c>
      <c r="J997" s="63" t="str">
        <f t="shared" si="141"/>
        <v/>
      </c>
      <c r="K997" s="64" t="str">
        <f t="shared" si="142"/>
        <v/>
      </c>
      <c r="L997" s="65"/>
      <c r="M997" s="124"/>
      <c r="N997" s="67"/>
      <c r="O997" s="68" t="str">
        <f t="shared" si="138"/>
        <v/>
      </c>
      <c r="P997" s="69" t="str">
        <f t="shared" si="143"/>
        <v/>
      </c>
      <c r="Q997" s="69" t="str">
        <f t="shared" si="144"/>
        <v/>
      </c>
      <c r="R997" s="70" t="str">
        <f t="shared" si="145"/>
        <v/>
      </c>
      <c r="S997" s="71" t="b">
        <f t="shared" si="139"/>
        <v>0</v>
      </c>
      <c r="T997" s="72" t="b">
        <f t="shared" si="140"/>
        <v>0</v>
      </c>
      <c r="U997" s="72"/>
      <c r="V997" s="72"/>
      <c r="W997" s="72" t="b">
        <f t="shared" si="137"/>
        <v>0</v>
      </c>
      <c r="Y997" s="91"/>
      <c r="Z997" s="91"/>
      <c r="AA997" s="91"/>
      <c r="AB997" s="91"/>
      <c r="AC997" s="91"/>
      <c r="AD997" s="91"/>
      <c r="AE997" s="91"/>
      <c r="AF997" s="91"/>
      <c r="AG997" s="91"/>
      <c r="AH997" s="91"/>
      <c r="AI997" s="91"/>
      <c r="AJ997" s="129"/>
    </row>
    <row r="998" spans="3:43" s="73" customFormat="1" ht="13.2" x14ac:dyDescent="0.25">
      <c r="C998" s="125"/>
      <c r="D998" s="126"/>
      <c r="E998" s="127"/>
      <c r="F998" s="128"/>
      <c r="G998" s="128"/>
      <c r="H998" s="128"/>
      <c r="I998" s="62" t="s">
        <v>581</v>
      </c>
      <c r="J998" s="63" t="str">
        <f t="shared" si="141"/>
        <v/>
      </c>
      <c r="K998" s="64" t="str">
        <f t="shared" si="142"/>
        <v/>
      </c>
      <c r="L998" s="65"/>
      <c r="M998" s="124"/>
      <c r="N998" s="67"/>
      <c r="O998" s="68" t="str">
        <f t="shared" si="138"/>
        <v/>
      </c>
      <c r="P998" s="69" t="str">
        <f t="shared" si="143"/>
        <v/>
      </c>
      <c r="Q998" s="69" t="str">
        <f t="shared" si="144"/>
        <v/>
      </c>
      <c r="R998" s="70" t="str">
        <f t="shared" si="145"/>
        <v/>
      </c>
      <c r="S998" s="71" t="b">
        <f t="shared" si="139"/>
        <v>0</v>
      </c>
      <c r="T998" s="72" t="b">
        <f t="shared" si="140"/>
        <v>0</v>
      </c>
      <c r="U998" s="72"/>
      <c r="V998" s="72"/>
      <c r="W998" s="72" t="b">
        <f t="shared" si="137"/>
        <v>0</v>
      </c>
      <c r="Y998" s="91"/>
      <c r="Z998" s="91"/>
      <c r="AA998" s="91"/>
      <c r="AB998" s="91"/>
      <c r="AC998" s="91"/>
      <c r="AD998" s="91"/>
      <c r="AE998" s="91"/>
      <c r="AF998" s="91"/>
      <c r="AG998" s="91"/>
      <c r="AH998" s="91"/>
      <c r="AI998" s="91"/>
      <c r="AJ998" s="129"/>
    </row>
    <row r="999" spans="3:43" s="73" customFormat="1" ht="13.2" x14ac:dyDescent="0.25">
      <c r="C999" s="130">
        <f>IF(C5="","",LOOKUP(1000000,C5:C998))</f>
        <v>44641</v>
      </c>
      <c r="D999" s="131"/>
      <c r="E999" s="132"/>
      <c r="F999" s="133"/>
      <c r="G999" s="133"/>
      <c r="H999" s="133"/>
      <c r="I999" s="134"/>
      <c r="J999" s="135"/>
      <c r="K999" s="136">
        <f>+SUM(K5:K998)</f>
        <v>156.83750835937502</v>
      </c>
      <c r="L999" s="137">
        <f>SUM(L5:L998)/(D3)</f>
        <v>1</v>
      </c>
      <c r="M999" s="138">
        <f>SUM(M5:M998)/(D3)</f>
        <v>1.9333333333333336</v>
      </c>
      <c r="N999" s="139"/>
      <c r="O999" s="140">
        <f>SUM(O5:O998)</f>
        <v>3.8</v>
      </c>
      <c r="P999" s="141">
        <f>COUNTIF(P5:P998,"1")</f>
        <v>5</v>
      </c>
      <c r="Q999" s="142">
        <f>COUNTIF(Q5:Q998,"1")</f>
        <v>1</v>
      </c>
      <c r="R999" s="142">
        <f>COUNTIF(R5:R998,"1")</f>
        <v>0</v>
      </c>
      <c r="S999" s="143">
        <f>SUMIF(S5:S998,"&gt;0")</f>
        <v>5</v>
      </c>
      <c r="T999" s="143">
        <f>SUMIF(T5:T998,"&gt;0")</f>
        <v>5</v>
      </c>
      <c r="U999" s="143">
        <f>SUMIF(U5:U998,"&gt;0")</f>
        <v>0.8</v>
      </c>
      <c r="V999" s="143">
        <f>SUMIF(V5:V998,"&gt;0")</f>
        <v>0</v>
      </c>
      <c r="W999" s="143">
        <f>SUMIF(W5:W998,"&gt;0")</f>
        <v>5</v>
      </c>
      <c r="Y999" s="144"/>
      <c r="Z999" s="144"/>
      <c r="AA999" s="144"/>
      <c r="AB999" s="144"/>
      <c r="AC999" s="144"/>
      <c r="AD999" s="144"/>
      <c r="AE999" s="144"/>
      <c r="AF999" s="144"/>
      <c r="AG999" s="144"/>
      <c r="AH999" s="144"/>
      <c r="AI999" s="144"/>
      <c r="AQ999" s="7"/>
    </row>
    <row r="1000" spans="3:43" s="7" customFormat="1" ht="13.2" x14ac:dyDescent="0.25">
      <c r="C1000" s="145"/>
      <c r="D1000" s="146"/>
      <c r="E1000" s="147"/>
      <c r="F1000" s="148"/>
      <c r="G1000" s="148"/>
      <c r="H1000" s="148"/>
      <c r="I1000" s="149"/>
      <c r="J1000" s="150"/>
      <c r="K1000" s="150"/>
      <c r="L1000" s="151"/>
      <c r="M1000" s="129"/>
      <c r="N1000" s="151"/>
      <c r="P1000" s="152"/>
      <c r="Q1000" s="153"/>
      <c r="R1000" s="153"/>
      <c r="S1000" s="143">
        <f>SUMIF(S6:S999,"&lt;0")</f>
        <v>-1</v>
      </c>
      <c r="T1000" s="143">
        <f>SUMIF(T6:T999,"&lt;0")</f>
        <v>-1</v>
      </c>
      <c r="U1000" s="142">
        <f>SUMIF(U5:U998,"&lt;0")</f>
        <v>0</v>
      </c>
      <c r="V1000" s="142">
        <f>SUMIF(V5:V998,"&lt;0")</f>
        <v>0</v>
      </c>
      <c r="W1000" s="142">
        <f>SUMIF(W5:W998,"&lt;0")</f>
        <v>-1</v>
      </c>
      <c r="Y1000" s="91"/>
      <c r="Z1000" s="91"/>
      <c r="AA1000" s="91"/>
      <c r="AB1000" s="91"/>
      <c r="AC1000" s="91"/>
      <c r="AD1000" s="91"/>
      <c r="AE1000" s="91"/>
      <c r="AF1000" s="91"/>
      <c r="AG1000" s="91"/>
      <c r="AH1000" s="91"/>
      <c r="AI1000" s="91"/>
      <c r="AJ1000" s="129"/>
      <c r="AK1000" s="129"/>
      <c r="AM1000" s="73"/>
      <c r="AO1000" s="73"/>
      <c r="AQ1000" s="129"/>
    </row>
    <row r="1001" spans="3:43" ht="15.75" customHeight="1" x14ac:dyDescent="0.25">
      <c r="C1001" s="145"/>
      <c r="D1001" s="146"/>
      <c r="E1001" s="147"/>
      <c r="F1001" s="148"/>
      <c r="G1001" s="148"/>
      <c r="H1001" s="148"/>
      <c r="I1001" s="149"/>
      <c r="J1001" s="150"/>
      <c r="K1001" s="150"/>
      <c r="L1001" s="151"/>
      <c r="M1001" s="129"/>
      <c r="N1001" s="151"/>
      <c r="O1001" s="7"/>
      <c r="P1001" s="152"/>
      <c r="Q1001" s="153"/>
      <c r="R1001" s="153"/>
      <c r="S1001" s="154"/>
      <c r="T1001" s="154"/>
      <c r="U1001" s="154"/>
      <c r="V1001" s="154"/>
      <c r="W1001" s="154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M1001" s="7"/>
      <c r="AO1001" s="7"/>
    </row>
  </sheetData>
  <mergeCells count="4">
    <mergeCell ref="C1:E1"/>
    <mergeCell ref="F1:T1"/>
    <mergeCell ref="P2:T2"/>
    <mergeCell ref="M3:N3"/>
  </mergeCells>
  <conditionalFormatting sqref="N4 N96:N143 N172:N309 N444:N999">
    <cfRule type="cellIs" dxfId="4981" priority="5594" operator="equal">
      <formula>"Cerrada"</formula>
    </cfRule>
  </conditionalFormatting>
  <conditionalFormatting sqref="N96:N143 N172:N309 N444:N999">
    <cfRule type="cellIs" dxfId="4980" priority="5592" operator="equal">
      <formula>"Perdida"</formula>
    </cfRule>
  </conditionalFormatting>
  <conditionalFormatting sqref="N96:N143 N172:N309 N444:N999">
    <cfRule type="cellIs" dxfId="4979" priority="5593" operator="equal">
      <formula>"Ganada"</formula>
    </cfRule>
  </conditionalFormatting>
  <conditionalFormatting sqref="M1000:M1001">
    <cfRule type="cellIs" dxfId="4978" priority="5591" operator="equal">
      <formula>"Corner"</formula>
    </cfRule>
  </conditionalFormatting>
  <conditionalFormatting sqref="N124:N143 N172:N309 N444:N999">
    <cfRule type="cellIs" dxfId="4977" priority="5590" operator="equal">
      <formula>"Cerrar"</formula>
    </cfRule>
  </conditionalFormatting>
  <conditionalFormatting sqref="P5:P998">
    <cfRule type="containsText" dxfId="4976" priority="5582" operator="containsText" text="0">
      <formula>NOT(ISERROR(SEARCH("0",P5)))</formula>
    </cfRule>
    <cfRule type="containsBlanks" priority="5584">
      <formula>LEN(TRIM(P5))=0</formula>
    </cfRule>
  </conditionalFormatting>
  <conditionalFormatting sqref="Q5:Q998">
    <cfRule type="containsText" dxfId="4975" priority="5579" operator="containsText" text="0">
      <formula>NOT(ISERROR(SEARCH("0",Q5)))</formula>
    </cfRule>
    <cfRule type="containsBlanks" priority="5580">
      <formula>LEN(TRIM(Q5))=0</formula>
    </cfRule>
    <cfRule type="containsText" dxfId="4974" priority="5581" operator="containsText" text="1">
      <formula>NOT(ISERROR(SEARCH("1",Q5)))</formula>
    </cfRule>
  </conditionalFormatting>
  <conditionalFormatting sqref="R5:R998">
    <cfRule type="containsText" dxfId="4973" priority="5576" operator="containsText" text="0">
      <formula>NOT(ISERROR(SEARCH("0",R5)))</formula>
    </cfRule>
    <cfRule type="containsBlanks" priority="5577">
      <formula>LEN(TRIM(R5))=0</formula>
    </cfRule>
    <cfRule type="containsText" dxfId="4972" priority="5578" operator="containsText" text="1">
      <formula>NOT(ISERROR(SEARCH("1",R5)))</formula>
    </cfRule>
  </conditionalFormatting>
  <conditionalFormatting sqref="S5:S998">
    <cfRule type="cellIs" dxfId="4971" priority="5574" operator="greaterThan">
      <formula>0</formula>
    </cfRule>
    <cfRule type="cellIs" dxfId="4970" priority="5575" operator="equal">
      <formula>0</formula>
    </cfRule>
  </conditionalFormatting>
  <conditionalFormatting sqref="S5:S998">
    <cfRule type="cellIs" dxfId="4969" priority="5573" operator="equal">
      <formula>2</formula>
    </cfRule>
  </conditionalFormatting>
  <conditionalFormatting sqref="S5:S998">
    <cfRule type="containsBlanks" dxfId="4968" priority="5572">
      <formula>LEN(TRIM(S5))=0</formula>
    </cfRule>
  </conditionalFormatting>
  <conditionalFormatting sqref="S5:S998">
    <cfRule type="cellIs" dxfId="4967" priority="5571" operator="lessThan">
      <formula>0</formula>
    </cfRule>
  </conditionalFormatting>
  <conditionalFormatting sqref="S5:S998">
    <cfRule type="containsText" dxfId="4966" priority="5570" operator="containsText" text="FALSO">
      <formula>NOT(ISERROR(SEARCH("FALSO",S5)))</formula>
    </cfRule>
  </conditionalFormatting>
  <conditionalFormatting sqref="S69">
    <cfRule type="cellIs" dxfId="4965" priority="5569" operator="between">
      <formula>0</formula>
      <formula>0.99</formula>
    </cfRule>
  </conditionalFormatting>
  <conditionalFormatting sqref="X5:X998">
    <cfRule type="cellIs" dxfId="4964" priority="5568" operator="greaterThan">
      <formula>0</formula>
    </cfRule>
  </conditionalFormatting>
  <conditionalFormatting sqref="S5:W998">
    <cfRule type="containsText" dxfId="4963" priority="5563" operator="containsText" text="FALSO">
      <formula>NOT(ISERROR(SEARCH("FALSO",S5)))</formula>
    </cfRule>
    <cfRule type="cellIs" dxfId="4962" priority="5564" operator="greaterThan">
      <formula>0</formula>
    </cfRule>
    <cfRule type="containsBlanks" dxfId="4961" priority="5565">
      <formula>LEN(TRIM(S5))=0</formula>
    </cfRule>
    <cfRule type="cellIs" dxfId="4960" priority="5566" operator="equal">
      <formula>0</formula>
    </cfRule>
    <cfRule type="cellIs" dxfId="4959" priority="5567" operator="lessThan">
      <formula>0</formula>
    </cfRule>
  </conditionalFormatting>
  <conditionalFormatting sqref="I96:I97 I99:I143 I172:I309 I444:I998">
    <cfRule type="containsText" dxfId="4958" priority="5554" operator="containsText" text="Over 2.5">
      <formula>NOT(ISERROR(SEARCH("Over 2.5",I96)))</formula>
    </cfRule>
    <cfRule type="containsText" dxfId="4957" priority="5555" operator="containsText" text="BTS">
      <formula>NOT(ISERROR(SEARCH("BTS",I96)))</formula>
    </cfRule>
    <cfRule type="containsText" dxfId="4956" priority="5556" operator="containsText" text="No entrada">
      <formula>NOT(ISERROR(SEARCH("No entrada",I96)))</formula>
    </cfRule>
    <cfRule type="containsText" dxfId="4955" priority="5560" operator="containsText" text="2º Gol">
      <formula>NOT(ISERROR(SEARCH("2º Gol",I96)))</formula>
    </cfRule>
    <cfRule type="containsText" dxfId="4954" priority="5561" operator="containsText" text="1º Gol">
      <formula>NOT(ISERROR(SEARCH("1º Gol",I96)))</formula>
    </cfRule>
    <cfRule type="cellIs" dxfId="4953" priority="5562" operator="equal">
      <formula>"Protegida"</formula>
    </cfRule>
    <cfRule type="cellIs" dxfId="4952" priority="5585" operator="equal">
      <formula>"Cerrada"</formula>
    </cfRule>
    <cfRule type="cellIs" dxfId="4951" priority="5586" operator="equal">
      <formula>"Fallada"</formula>
    </cfRule>
    <cfRule type="cellIs" dxfId="4950" priority="5587" operator="equal">
      <formula>"Protegida"</formula>
    </cfRule>
    <cfRule type="cellIs" dxfId="4949" priority="5588" operator="equal">
      <formula>"2 Entradas"</formula>
    </cfRule>
    <cfRule type="cellIs" dxfId="4948" priority="5589" operator="equal">
      <formula>"1 Entrada"</formula>
    </cfRule>
  </conditionalFormatting>
  <conditionalFormatting sqref="H44:H45 H96:H98 H100:H143 H172:H309 H444:H998">
    <cfRule type="containsText" dxfId="4947" priority="5552" operator="containsText" text="GOL 70">
      <formula>NOT(ISERROR(SEARCH("GOL 70",H44)))</formula>
    </cfRule>
    <cfRule type="containsText" dxfId="4946" priority="5553" operator="containsText" text="CORNER DESCANSO">
      <formula>NOT(ISERROR(SEARCH("CORNER DESCANSO",H44)))</formula>
    </cfRule>
    <cfRule type="containsText" dxfId="4945" priority="5557" operator="containsText" text="BTS">
      <formula>NOT(ISERROR(SEARCH("BTS",H44)))</formula>
    </cfRule>
    <cfRule type="containsText" dxfId="4944" priority="5558" operator="containsText" text="CORNER FINAL">
      <formula>NOT(ISERROR(SEARCH("CORNER FINAL",H44)))</formula>
    </cfRule>
    <cfRule type="containsText" dxfId="4943" priority="5559" operator="containsText" text="GOL DESCANSO">
      <formula>NOT(ISERROR(SEARCH("GOL DESCANSO",H44)))</formula>
    </cfRule>
  </conditionalFormatting>
  <conditionalFormatting sqref="H45">
    <cfRule type="containsText" dxfId="4942" priority="5360" operator="containsText" text="GOL 70">
      <formula>NOT(ISERROR(SEARCH("GOL 70",H45)))</formula>
    </cfRule>
    <cfRule type="containsText" dxfId="4941" priority="5361" operator="containsText" text="CORNER DESCANSO">
      <formula>NOT(ISERROR(SEARCH("CORNER DESCANSO",H45)))</formula>
    </cfRule>
    <cfRule type="containsText" dxfId="4940" priority="5365" operator="containsText" text="BTS">
      <formula>NOT(ISERROR(SEARCH("BTS",H45)))</formula>
    </cfRule>
    <cfRule type="containsText" dxfId="4939" priority="5366" operator="containsText" text="CORNER FINAL">
      <formula>NOT(ISERROR(SEARCH("CORNER FINAL",H45)))</formula>
    </cfRule>
    <cfRule type="containsText" dxfId="4938" priority="5367" operator="containsText" text="GOL DESCANSO">
      <formula>NOT(ISERROR(SEARCH("GOL DESCANSO",H45)))</formula>
    </cfRule>
  </conditionalFormatting>
  <conditionalFormatting sqref="H44">
    <cfRule type="containsText" dxfId="4937" priority="5344" operator="containsText" text="GOL 70">
      <formula>NOT(ISERROR(SEARCH("GOL 70",H44)))</formula>
    </cfRule>
    <cfRule type="containsText" dxfId="4936" priority="5345" operator="containsText" text="CORNER DESCANSO">
      <formula>NOT(ISERROR(SEARCH("CORNER DESCANSO",H44)))</formula>
    </cfRule>
    <cfRule type="containsText" dxfId="4935" priority="5349" operator="containsText" text="BTS">
      <formula>NOT(ISERROR(SEARCH("BTS",H44)))</formula>
    </cfRule>
    <cfRule type="containsText" dxfId="4934" priority="5350" operator="containsText" text="CORNER FINAL">
      <formula>NOT(ISERROR(SEARCH("CORNER FINAL",H44)))</formula>
    </cfRule>
    <cfRule type="containsText" dxfId="4933" priority="5351" operator="containsText" text="GOL DESCANSO">
      <formula>NOT(ISERROR(SEARCH("GOL DESCANSO",H44)))</formula>
    </cfRule>
  </conditionalFormatting>
  <conditionalFormatting sqref="H44">
    <cfRule type="containsText" dxfId="4932" priority="5328" operator="containsText" text="GOL 70">
      <formula>NOT(ISERROR(SEARCH("GOL 70",H44)))</formula>
    </cfRule>
    <cfRule type="containsText" dxfId="4931" priority="5329" operator="containsText" text="CORNER DESCANSO">
      <formula>NOT(ISERROR(SEARCH("CORNER DESCANSO",H44)))</formula>
    </cfRule>
    <cfRule type="containsText" dxfId="4930" priority="5333" operator="containsText" text="BTS">
      <formula>NOT(ISERROR(SEARCH("BTS",H44)))</formula>
    </cfRule>
    <cfRule type="containsText" dxfId="4929" priority="5334" operator="containsText" text="CORNER FINAL">
      <formula>NOT(ISERROR(SEARCH("CORNER FINAL",H44)))</formula>
    </cfRule>
    <cfRule type="containsText" dxfId="4928" priority="5335" operator="containsText" text="GOL DESCANSO">
      <formula>NOT(ISERROR(SEARCH("GOL DESCANSO",H44)))</formula>
    </cfRule>
  </conditionalFormatting>
  <conditionalFormatting sqref="I30:I49 I5:I28">
    <cfRule type="containsText" dxfId="4927" priority="5314" operator="containsText" text="Over 2.5">
      <formula>NOT(ISERROR(SEARCH("Over 2.5",I5)))</formula>
    </cfRule>
    <cfRule type="containsText" dxfId="4926" priority="5315" operator="containsText" text="BTS">
      <formula>NOT(ISERROR(SEARCH("BTS",I5)))</formula>
    </cfRule>
    <cfRule type="containsText" dxfId="4925" priority="5316" operator="containsText" text="No entrada">
      <formula>NOT(ISERROR(SEARCH("No entrada",I5)))</formula>
    </cfRule>
    <cfRule type="containsText" dxfId="4924" priority="5320" operator="containsText" text="2º Gol">
      <formula>NOT(ISERROR(SEARCH("2º Gol",I5)))</formula>
    </cfRule>
    <cfRule type="containsText" dxfId="4923" priority="5321" operator="containsText" text="1º Gol">
      <formula>NOT(ISERROR(SEARCH("1º Gol",I5)))</formula>
    </cfRule>
    <cfRule type="cellIs" dxfId="4922" priority="5322" operator="equal">
      <formula>"Protegida"</formula>
    </cfRule>
    <cfRule type="cellIs" dxfId="4921" priority="5323" operator="equal">
      <formula>"Cerrada"</formula>
    </cfRule>
    <cfRule type="cellIs" dxfId="4920" priority="5324" operator="equal">
      <formula>"Fallada"</formula>
    </cfRule>
    <cfRule type="cellIs" dxfId="4919" priority="5325" operator="equal">
      <formula>"Protegida"</formula>
    </cfRule>
    <cfRule type="cellIs" dxfId="4918" priority="5326" operator="equal">
      <formula>"2 Entradas"</formula>
    </cfRule>
    <cfRule type="cellIs" dxfId="4917" priority="5327" operator="equal">
      <formula>"1 Entrada"</formula>
    </cfRule>
  </conditionalFormatting>
  <conditionalFormatting sqref="H30:H35 H5:H28">
    <cfRule type="containsText" dxfId="4916" priority="5312" operator="containsText" text="GOL 70">
      <formula>NOT(ISERROR(SEARCH("GOL 70",H5)))</formula>
    </cfRule>
    <cfRule type="containsText" dxfId="4915" priority="5313" operator="containsText" text="CORNER DESCANSO">
      <formula>NOT(ISERROR(SEARCH("CORNER DESCANSO",H5)))</formula>
    </cfRule>
    <cfRule type="containsText" dxfId="4914" priority="5317" operator="containsText" text="BTS">
      <formula>NOT(ISERROR(SEARCH("BTS",H5)))</formula>
    </cfRule>
    <cfRule type="containsText" dxfId="4913" priority="5318" operator="containsText" text="CORNER FINAL">
      <formula>NOT(ISERROR(SEARCH("CORNER FINAL",H5)))</formula>
    </cfRule>
    <cfRule type="containsText" dxfId="4912" priority="5319" operator="containsText" text="GOL DESCANSO">
      <formula>NOT(ISERROR(SEARCH("GOL DESCANSO",H5)))</formula>
    </cfRule>
  </conditionalFormatting>
  <conditionalFormatting sqref="N5:N8 N12:N28">
    <cfRule type="cellIs" dxfId="4911" priority="5295" operator="equal">
      <formula>"Cerrada"</formula>
    </cfRule>
  </conditionalFormatting>
  <conditionalFormatting sqref="N5:N8 N12:N28">
    <cfRule type="cellIs" dxfId="4910" priority="5293" operator="equal">
      <formula>"Perdida"</formula>
    </cfRule>
  </conditionalFormatting>
  <conditionalFormatting sqref="N5:N8 N12:N28">
    <cfRule type="cellIs" dxfId="4909" priority="5294" operator="equal">
      <formula>"Ganada"</formula>
    </cfRule>
  </conditionalFormatting>
  <conditionalFormatting sqref="H37:H43">
    <cfRule type="containsText" dxfId="4908" priority="5259" operator="containsText" text="GOL 70">
      <formula>NOT(ISERROR(SEARCH("GOL 70",H37)))</formula>
    </cfRule>
    <cfRule type="containsText" dxfId="4907" priority="5260" operator="containsText" text="CORNER DESCANSO">
      <formula>NOT(ISERROR(SEARCH("CORNER DESCANSO",H37)))</formula>
    </cfRule>
    <cfRule type="containsText" dxfId="4906" priority="5264" operator="containsText" text="BTS">
      <formula>NOT(ISERROR(SEARCH("BTS",H37)))</formula>
    </cfRule>
    <cfRule type="containsText" dxfId="4905" priority="5265" operator="containsText" text="CORNER FINAL">
      <formula>NOT(ISERROR(SEARCH("CORNER FINAL",H37)))</formula>
    </cfRule>
    <cfRule type="containsText" dxfId="4904" priority="5266" operator="containsText" text="GOL DESCANSO">
      <formula>NOT(ISERROR(SEARCH("GOL DESCANSO",H37)))</formula>
    </cfRule>
  </conditionalFormatting>
  <conditionalFormatting sqref="H46:H47">
    <cfRule type="containsText" dxfId="4903" priority="5177" operator="containsText" text="GOL 70">
      <formula>NOT(ISERROR(SEARCH("GOL 70",H46)))</formula>
    </cfRule>
    <cfRule type="containsText" dxfId="4902" priority="5178" operator="containsText" text="CORNER DESCANSO">
      <formula>NOT(ISERROR(SEARCH("CORNER DESCANSO",H46)))</formula>
    </cfRule>
    <cfRule type="containsText" dxfId="4901" priority="5182" operator="containsText" text="BTS">
      <formula>NOT(ISERROR(SEARCH("BTS",H46)))</formula>
    </cfRule>
    <cfRule type="containsText" dxfId="4900" priority="5183" operator="containsText" text="CORNER FINAL">
      <formula>NOT(ISERROR(SEARCH("CORNER FINAL",H46)))</formula>
    </cfRule>
    <cfRule type="containsText" dxfId="4899" priority="5184" operator="containsText" text="GOL DESCANSO">
      <formula>NOT(ISERROR(SEARCH("GOL DESCANSO",H46)))</formula>
    </cfRule>
  </conditionalFormatting>
  <conditionalFormatting sqref="H46">
    <cfRule type="containsText" dxfId="4898" priority="5161" operator="containsText" text="GOL 70">
      <formula>NOT(ISERROR(SEARCH("GOL 70",H46)))</formula>
    </cfRule>
    <cfRule type="containsText" dxfId="4897" priority="5162" operator="containsText" text="CORNER DESCANSO">
      <formula>NOT(ISERROR(SEARCH("CORNER DESCANSO",H46)))</formula>
    </cfRule>
    <cfRule type="containsText" dxfId="4896" priority="5166" operator="containsText" text="BTS">
      <formula>NOT(ISERROR(SEARCH("BTS",H46)))</formula>
    </cfRule>
    <cfRule type="containsText" dxfId="4895" priority="5167" operator="containsText" text="CORNER FINAL">
      <formula>NOT(ISERROR(SEARCH("CORNER FINAL",H46)))</formula>
    </cfRule>
    <cfRule type="containsText" dxfId="4894" priority="5168" operator="containsText" text="GOL DESCANSO">
      <formula>NOT(ISERROR(SEARCH("GOL DESCANSO",H46)))</formula>
    </cfRule>
  </conditionalFormatting>
  <conditionalFormatting sqref="H48">
    <cfRule type="containsText" dxfId="4893" priority="5130" operator="containsText" text="GOL 70">
      <formula>NOT(ISERROR(SEARCH("GOL 70",H48)))</formula>
    </cfRule>
    <cfRule type="containsText" dxfId="4892" priority="5131" operator="containsText" text="CORNER DESCANSO">
      <formula>NOT(ISERROR(SEARCH("CORNER DESCANSO",H48)))</formula>
    </cfRule>
    <cfRule type="containsText" dxfId="4891" priority="5135" operator="containsText" text="BTS">
      <formula>NOT(ISERROR(SEARCH("BTS",H48)))</formula>
    </cfRule>
    <cfRule type="containsText" dxfId="4890" priority="5136" operator="containsText" text="CORNER FINAL">
      <formula>NOT(ISERROR(SEARCH("CORNER FINAL",H48)))</formula>
    </cfRule>
    <cfRule type="containsText" dxfId="4889" priority="5137" operator="containsText" text="GOL DESCANSO">
      <formula>NOT(ISERROR(SEARCH("GOL DESCANSO",H48)))</formula>
    </cfRule>
  </conditionalFormatting>
  <conditionalFormatting sqref="H48">
    <cfRule type="containsText" dxfId="4888" priority="5114" operator="containsText" text="GOL 70">
      <formula>NOT(ISERROR(SEARCH("GOL 70",H48)))</formula>
    </cfRule>
    <cfRule type="containsText" dxfId="4887" priority="5115" operator="containsText" text="CORNER DESCANSO">
      <formula>NOT(ISERROR(SEARCH("CORNER DESCANSO",H48)))</formula>
    </cfRule>
    <cfRule type="containsText" dxfId="4886" priority="5119" operator="containsText" text="BTS">
      <formula>NOT(ISERROR(SEARCH("BTS",H48)))</formula>
    </cfRule>
    <cfRule type="containsText" dxfId="4885" priority="5120" operator="containsText" text="CORNER FINAL">
      <formula>NOT(ISERROR(SEARCH("CORNER FINAL",H48)))</formula>
    </cfRule>
    <cfRule type="containsText" dxfId="4884" priority="5121" operator="containsText" text="GOL DESCANSO">
      <formula>NOT(ISERROR(SEARCH("GOL DESCANSO",H48)))</formula>
    </cfRule>
  </conditionalFormatting>
  <conditionalFormatting sqref="H48">
    <cfRule type="containsText" dxfId="4883" priority="5098" operator="containsText" text="GOL 70">
      <formula>NOT(ISERROR(SEARCH("GOL 70",H48)))</formula>
    </cfRule>
    <cfRule type="containsText" dxfId="4882" priority="5099" operator="containsText" text="CORNER DESCANSO">
      <formula>NOT(ISERROR(SEARCH("CORNER DESCANSO",H48)))</formula>
    </cfRule>
    <cfRule type="containsText" dxfId="4881" priority="5103" operator="containsText" text="BTS">
      <formula>NOT(ISERROR(SEARCH("BTS",H48)))</formula>
    </cfRule>
    <cfRule type="containsText" dxfId="4880" priority="5104" operator="containsText" text="CORNER FINAL">
      <formula>NOT(ISERROR(SEARCH("CORNER FINAL",H48)))</formula>
    </cfRule>
    <cfRule type="containsText" dxfId="4879" priority="5105" operator="containsText" text="GOL DESCANSO">
      <formula>NOT(ISERROR(SEARCH("GOL DESCANSO",H48)))</formula>
    </cfRule>
  </conditionalFormatting>
  <conditionalFormatting sqref="H48">
    <cfRule type="containsText" dxfId="4878" priority="5082" operator="containsText" text="GOL 70">
      <formula>NOT(ISERROR(SEARCH("GOL 70",H48)))</formula>
    </cfRule>
    <cfRule type="containsText" dxfId="4877" priority="5083" operator="containsText" text="CORNER DESCANSO">
      <formula>NOT(ISERROR(SEARCH("CORNER DESCANSO",H48)))</formula>
    </cfRule>
    <cfRule type="containsText" dxfId="4876" priority="5087" operator="containsText" text="BTS">
      <formula>NOT(ISERROR(SEARCH("BTS",H48)))</formula>
    </cfRule>
    <cfRule type="containsText" dxfId="4875" priority="5088" operator="containsText" text="CORNER FINAL">
      <formula>NOT(ISERROR(SEARCH("CORNER FINAL",H48)))</formula>
    </cfRule>
    <cfRule type="containsText" dxfId="4874" priority="5089" operator="containsText" text="GOL DESCANSO">
      <formula>NOT(ISERROR(SEARCH("GOL DESCANSO",H48)))</formula>
    </cfRule>
  </conditionalFormatting>
  <conditionalFormatting sqref="I50:I53">
    <cfRule type="containsText" dxfId="4873" priority="5032" operator="containsText" text="Over 2.5">
      <formula>NOT(ISERROR(SEARCH("Over 2.5",I50)))</formula>
    </cfRule>
    <cfRule type="containsText" dxfId="4872" priority="5033" operator="containsText" text="BTS">
      <formula>NOT(ISERROR(SEARCH("BTS",I50)))</formula>
    </cfRule>
    <cfRule type="containsText" dxfId="4871" priority="5034" operator="containsText" text="No entrada">
      <formula>NOT(ISERROR(SEARCH("No entrada",I50)))</formula>
    </cfRule>
    <cfRule type="containsText" dxfId="4870" priority="5038" operator="containsText" text="2º Gol">
      <formula>NOT(ISERROR(SEARCH("2º Gol",I50)))</formula>
    </cfRule>
    <cfRule type="containsText" dxfId="4869" priority="5039" operator="containsText" text="1º Gol">
      <formula>NOT(ISERROR(SEARCH("1º Gol",I50)))</formula>
    </cfRule>
    <cfRule type="cellIs" dxfId="4868" priority="5040" operator="equal">
      <formula>"Protegida"</formula>
    </cfRule>
    <cfRule type="cellIs" dxfId="4867" priority="5041" operator="equal">
      <formula>"Cerrada"</formula>
    </cfRule>
    <cfRule type="cellIs" dxfId="4866" priority="5042" operator="equal">
      <formula>"Fallada"</formula>
    </cfRule>
    <cfRule type="cellIs" dxfId="4865" priority="5043" operator="equal">
      <formula>"Protegida"</formula>
    </cfRule>
    <cfRule type="cellIs" dxfId="4864" priority="5044" operator="equal">
      <formula>"2 Entradas"</formula>
    </cfRule>
    <cfRule type="cellIs" dxfId="4863" priority="5045" operator="equal">
      <formula>"1 Entrada"</formula>
    </cfRule>
  </conditionalFormatting>
  <conditionalFormatting sqref="H49:H53">
    <cfRule type="containsText" dxfId="4862" priority="5030" operator="containsText" text="GOL 70">
      <formula>NOT(ISERROR(SEARCH("GOL 70",H49)))</formula>
    </cfRule>
    <cfRule type="containsText" dxfId="4861" priority="5031" operator="containsText" text="CORNER DESCANSO">
      <formula>NOT(ISERROR(SEARCH("CORNER DESCANSO",H49)))</formula>
    </cfRule>
    <cfRule type="containsText" dxfId="4860" priority="5035" operator="containsText" text="BTS">
      <formula>NOT(ISERROR(SEARCH("BTS",H49)))</formula>
    </cfRule>
    <cfRule type="containsText" dxfId="4859" priority="5036" operator="containsText" text="CORNER FINAL">
      <formula>NOT(ISERROR(SEARCH("CORNER FINAL",H49)))</formula>
    </cfRule>
    <cfRule type="containsText" dxfId="4858" priority="5037" operator="containsText" text="GOL DESCANSO">
      <formula>NOT(ISERROR(SEARCH("GOL DESCANSO",H49)))</formula>
    </cfRule>
  </conditionalFormatting>
  <conditionalFormatting sqref="I52">
    <cfRule type="containsText" dxfId="4857" priority="5016" operator="containsText" text="Over 2.5">
      <formula>NOT(ISERROR(SEARCH("Over 2.5",I52)))</formula>
    </cfRule>
    <cfRule type="containsText" dxfId="4856" priority="5017" operator="containsText" text="BTS">
      <formula>NOT(ISERROR(SEARCH("BTS",I52)))</formula>
    </cfRule>
    <cfRule type="containsText" dxfId="4855" priority="5018" operator="containsText" text="No entrada">
      <formula>NOT(ISERROR(SEARCH("No entrada",I52)))</formula>
    </cfRule>
    <cfRule type="containsText" dxfId="4854" priority="5022" operator="containsText" text="2º Gol">
      <formula>NOT(ISERROR(SEARCH("2º Gol",I52)))</formula>
    </cfRule>
    <cfRule type="containsText" dxfId="4853" priority="5023" operator="containsText" text="1º Gol">
      <formula>NOT(ISERROR(SEARCH("1º Gol",I52)))</formula>
    </cfRule>
    <cfRule type="cellIs" dxfId="4852" priority="5024" operator="equal">
      <formula>"Protegida"</formula>
    </cfRule>
    <cfRule type="cellIs" dxfId="4851" priority="5025" operator="equal">
      <formula>"Cerrada"</formula>
    </cfRule>
    <cfRule type="cellIs" dxfId="4850" priority="5026" operator="equal">
      <formula>"Fallada"</formula>
    </cfRule>
    <cfRule type="cellIs" dxfId="4849" priority="5027" operator="equal">
      <formula>"Protegida"</formula>
    </cfRule>
    <cfRule type="cellIs" dxfId="4848" priority="5028" operator="equal">
      <formula>"2 Entradas"</formula>
    </cfRule>
    <cfRule type="cellIs" dxfId="4847" priority="5029" operator="equal">
      <formula>"1 Entrada"</formula>
    </cfRule>
  </conditionalFormatting>
  <conditionalFormatting sqref="H52">
    <cfRule type="containsText" dxfId="4846" priority="5014" operator="containsText" text="GOL 70">
      <formula>NOT(ISERROR(SEARCH("GOL 70",H52)))</formula>
    </cfRule>
    <cfRule type="containsText" dxfId="4845" priority="5015" operator="containsText" text="CORNER DESCANSO">
      <formula>NOT(ISERROR(SEARCH("CORNER DESCANSO",H52)))</formula>
    </cfRule>
    <cfRule type="containsText" dxfId="4844" priority="5019" operator="containsText" text="BTS">
      <formula>NOT(ISERROR(SEARCH("BTS",H52)))</formula>
    </cfRule>
    <cfRule type="containsText" dxfId="4843" priority="5020" operator="containsText" text="CORNER FINAL">
      <formula>NOT(ISERROR(SEARCH("CORNER FINAL",H52)))</formula>
    </cfRule>
    <cfRule type="containsText" dxfId="4842" priority="5021" operator="containsText" text="GOL DESCANSO">
      <formula>NOT(ISERROR(SEARCH("GOL DESCANSO",H52)))</formula>
    </cfRule>
  </conditionalFormatting>
  <conditionalFormatting sqref="I51">
    <cfRule type="containsText" dxfId="4841" priority="5000" operator="containsText" text="Over 2.5">
      <formula>NOT(ISERROR(SEARCH("Over 2.5",I51)))</formula>
    </cfRule>
    <cfRule type="containsText" dxfId="4840" priority="5001" operator="containsText" text="BTS">
      <formula>NOT(ISERROR(SEARCH("BTS",I51)))</formula>
    </cfRule>
    <cfRule type="containsText" dxfId="4839" priority="5002" operator="containsText" text="No entrada">
      <formula>NOT(ISERROR(SEARCH("No entrada",I51)))</formula>
    </cfRule>
    <cfRule type="containsText" dxfId="4838" priority="5006" operator="containsText" text="2º Gol">
      <formula>NOT(ISERROR(SEARCH("2º Gol",I51)))</formula>
    </cfRule>
    <cfRule type="containsText" dxfId="4837" priority="5007" operator="containsText" text="1º Gol">
      <formula>NOT(ISERROR(SEARCH("1º Gol",I51)))</formula>
    </cfRule>
    <cfRule type="cellIs" dxfId="4836" priority="5008" operator="equal">
      <formula>"Protegida"</formula>
    </cfRule>
    <cfRule type="cellIs" dxfId="4835" priority="5009" operator="equal">
      <formula>"Cerrada"</formula>
    </cfRule>
    <cfRule type="cellIs" dxfId="4834" priority="5010" operator="equal">
      <formula>"Fallada"</formula>
    </cfRule>
    <cfRule type="cellIs" dxfId="4833" priority="5011" operator="equal">
      <formula>"Protegida"</formula>
    </cfRule>
    <cfRule type="cellIs" dxfId="4832" priority="5012" operator="equal">
      <formula>"2 Entradas"</formula>
    </cfRule>
    <cfRule type="cellIs" dxfId="4831" priority="5013" operator="equal">
      <formula>"1 Entrada"</formula>
    </cfRule>
  </conditionalFormatting>
  <conditionalFormatting sqref="H51">
    <cfRule type="containsText" dxfId="4830" priority="4998" operator="containsText" text="GOL 70">
      <formula>NOT(ISERROR(SEARCH("GOL 70",H51)))</formula>
    </cfRule>
    <cfRule type="containsText" dxfId="4829" priority="4999" operator="containsText" text="CORNER DESCANSO">
      <formula>NOT(ISERROR(SEARCH("CORNER DESCANSO",H51)))</formula>
    </cfRule>
    <cfRule type="containsText" dxfId="4828" priority="5003" operator="containsText" text="BTS">
      <formula>NOT(ISERROR(SEARCH("BTS",H51)))</formula>
    </cfRule>
    <cfRule type="containsText" dxfId="4827" priority="5004" operator="containsText" text="CORNER FINAL">
      <formula>NOT(ISERROR(SEARCH("CORNER FINAL",H51)))</formula>
    </cfRule>
    <cfRule type="containsText" dxfId="4826" priority="5005" operator="containsText" text="GOL DESCANSO">
      <formula>NOT(ISERROR(SEARCH("GOL DESCANSO",H51)))</formula>
    </cfRule>
  </conditionalFormatting>
  <conditionalFormatting sqref="I50">
    <cfRule type="containsText" dxfId="4825" priority="4984" operator="containsText" text="Over 2.5">
      <formula>NOT(ISERROR(SEARCH("Over 2.5",I50)))</formula>
    </cfRule>
    <cfRule type="containsText" dxfId="4824" priority="4985" operator="containsText" text="BTS">
      <formula>NOT(ISERROR(SEARCH("BTS",I50)))</formula>
    </cfRule>
    <cfRule type="containsText" dxfId="4823" priority="4986" operator="containsText" text="No entrada">
      <formula>NOT(ISERROR(SEARCH("No entrada",I50)))</formula>
    </cfRule>
    <cfRule type="containsText" dxfId="4822" priority="4990" operator="containsText" text="2º Gol">
      <formula>NOT(ISERROR(SEARCH("2º Gol",I50)))</formula>
    </cfRule>
    <cfRule type="containsText" dxfId="4821" priority="4991" operator="containsText" text="1º Gol">
      <formula>NOT(ISERROR(SEARCH("1º Gol",I50)))</formula>
    </cfRule>
    <cfRule type="cellIs" dxfId="4820" priority="4992" operator="equal">
      <formula>"Protegida"</formula>
    </cfRule>
    <cfRule type="cellIs" dxfId="4819" priority="4993" operator="equal">
      <formula>"Cerrada"</formula>
    </cfRule>
    <cfRule type="cellIs" dxfId="4818" priority="4994" operator="equal">
      <formula>"Fallada"</formula>
    </cfRule>
    <cfRule type="cellIs" dxfId="4817" priority="4995" operator="equal">
      <formula>"Protegida"</formula>
    </cfRule>
    <cfRule type="cellIs" dxfId="4816" priority="4996" operator="equal">
      <formula>"2 Entradas"</formula>
    </cfRule>
    <cfRule type="cellIs" dxfId="4815" priority="4997" operator="equal">
      <formula>"1 Entrada"</formula>
    </cfRule>
  </conditionalFormatting>
  <conditionalFormatting sqref="H50">
    <cfRule type="containsText" dxfId="4814" priority="4982" operator="containsText" text="GOL 70">
      <formula>NOT(ISERROR(SEARCH("GOL 70",H50)))</formula>
    </cfRule>
    <cfRule type="containsText" dxfId="4813" priority="4983" operator="containsText" text="CORNER DESCANSO">
      <formula>NOT(ISERROR(SEARCH("CORNER DESCANSO",H50)))</formula>
    </cfRule>
    <cfRule type="containsText" dxfId="4812" priority="4987" operator="containsText" text="BTS">
      <formula>NOT(ISERROR(SEARCH("BTS",H50)))</formula>
    </cfRule>
    <cfRule type="containsText" dxfId="4811" priority="4988" operator="containsText" text="CORNER FINAL">
      <formula>NOT(ISERROR(SEARCH("CORNER FINAL",H50)))</formula>
    </cfRule>
    <cfRule type="containsText" dxfId="4810" priority="4989" operator="containsText" text="GOL DESCANSO">
      <formula>NOT(ISERROR(SEARCH("GOL DESCANSO",H50)))</formula>
    </cfRule>
  </conditionalFormatting>
  <conditionalFormatting sqref="H49">
    <cfRule type="containsText" dxfId="4809" priority="4966" operator="containsText" text="GOL 70">
      <formula>NOT(ISERROR(SEARCH("GOL 70",H49)))</formula>
    </cfRule>
    <cfRule type="containsText" dxfId="4808" priority="4967" operator="containsText" text="CORNER DESCANSO">
      <formula>NOT(ISERROR(SEARCH("CORNER DESCANSO",H49)))</formula>
    </cfRule>
    <cfRule type="containsText" dxfId="4807" priority="4971" operator="containsText" text="BTS">
      <formula>NOT(ISERROR(SEARCH("BTS",H49)))</formula>
    </cfRule>
    <cfRule type="containsText" dxfId="4806" priority="4972" operator="containsText" text="CORNER FINAL">
      <formula>NOT(ISERROR(SEARCH("CORNER FINAL",H49)))</formula>
    </cfRule>
    <cfRule type="containsText" dxfId="4805" priority="4973" operator="containsText" text="GOL DESCANSO">
      <formula>NOT(ISERROR(SEARCH("GOL DESCANSO",H49)))</formula>
    </cfRule>
  </conditionalFormatting>
  <conditionalFormatting sqref="I51">
    <cfRule type="containsText" dxfId="4804" priority="4952" operator="containsText" text="Over 2.5">
      <formula>NOT(ISERROR(SEARCH("Over 2.5",I51)))</formula>
    </cfRule>
    <cfRule type="containsText" dxfId="4803" priority="4953" operator="containsText" text="BTS">
      <formula>NOT(ISERROR(SEARCH("BTS",I51)))</formula>
    </cfRule>
    <cfRule type="containsText" dxfId="4802" priority="4954" operator="containsText" text="No entrada">
      <formula>NOT(ISERROR(SEARCH("No entrada",I51)))</formula>
    </cfRule>
    <cfRule type="containsText" dxfId="4801" priority="4958" operator="containsText" text="2º Gol">
      <formula>NOT(ISERROR(SEARCH("2º Gol",I51)))</formula>
    </cfRule>
    <cfRule type="containsText" dxfId="4800" priority="4959" operator="containsText" text="1º Gol">
      <formula>NOT(ISERROR(SEARCH("1º Gol",I51)))</formula>
    </cfRule>
    <cfRule type="cellIs" dxfId="4799" priority="4960" operator="equal">
      <formula>"Protegida"</formula>
    </cfRule>
    <cfRule type="cellIs" dxfId="4798" priority="4961" operator="equal">
      <formula>"Cerrada"</formula>
    </cfRule>
    <cfRule type="cellIs" dxfId="4797" priority="4962" operator="equal">
      <formula>"Fallada"</formula>
    </cfRule>
    <cfRule type="cellIs" dxfId="4796" priority="4963" operator="equal">
      <formula>"Protegida"</formula>
    </cfRule>
    <cfRule type="cellIs" dxfId="4795" priority="4964" operator="equal">
      <formula>"2 Entradas"</formula>
    </cfRule>
    <cfRule type="cellIs" dxfId="4794" priority="4965" operator="equal">
      <formula>"1 Entrada"</formula>
    </cfRule>
  </conditionalFormatting>
  <conditionalFormatting sqref="H51">
    <cfRule type="containsText" dxfId="4793" priority="4950" operator="containsText" text="GOL 70">
      <formula>NOT(ISERROR(SEARCH("GOL 70",H51)))</formula>
    </cfRule>
    <cfRule type="containsText" dxfId="4792" priority="4951" operator="containsText" text="CORNER DESCANSO">
      <formula>NOT(ISERROR(SEARCH("CORNER DESCANSO",H51)))</formula>
    </cfRule>
    <cfRule type="containsText" dxfId="4791" priority="4955" operator="containsText" text="BTS">
      <formula>NOT(ISERROR(SEARCH("BTS",H51)))</formula>
    </cfRule>
    <cfRule type="containsText" dxfId="4790" priority="4956" operator="containsText" text="CORNER FINAL">
      <formula>NOT(ISERROR(SEARCH("CORNER FINAL",H51)))</formula>
    </cfRule>
    <cfRule type="containsText" dxfId="4789" priority="4957" operator="containsText" text="GOL DESCANSO">
      <formula>NOT(ISERROR(SEARCH("GOL DESCANSO",H51)))</formula>
    </cfRule>
  </conditionalFormatting>
  <conditionalFormatting sqref="I50">
    <cfRule type="containsText" dxfId="4788" priority="4936" operator="containsText" text="Over 2.5">
      <formula>NOT(ISERROR(SEARCH("Over 2.5",I50)))</formula>
    </cfRule>
    <cfRule type="containsText" dxfId="4787" priority="4937" operator="containsText" text="BTS">
      <formula>NOT(ISERROR(SEARCH("BTS",I50)))</formula>
    </cfRule>
    <cfRule type="containsText" dxfId="4786" priority="4938" operator="containsText" text="No entrada">
      <formula>NOT(ISERROR(SEARCH("No entrada",I50)))</formula>
    </cfRule>
    <cfRule type="containsText" dxfId="4785" priority="4942" operator="containsText" text="2º Gol">
      <formula>NOT(ISERROR(SEARCH("2º Gol",I50)))</formula>
    </cfRule>
    <cfRule type="containsText" dxfId="4784" priority="4943" operator="containsText" text="1º Gol">
      <formula>NOT(ISERROR(SEARCH("1º Gol",I50)))</formula>
    </cfRule>
    <cfRule type="cellIs" dxfId="4783" priority="4944" operator="equal">
      <formula>"Protegida"</formula>
    </cfRule>
    <cfRule type="cellIs" dxfId="4782" priority="4945" operator="equal">
      <formula>"Cerrada"</formula>
    </cfRule>
    <cfRule type="cellIs" dxfId="4781" priority="4946" operator="equal">
      <formula>"Fallada"</formula>
    </cfRule>
    <cfRule type="cellIs" dxfId="4780" priority="4947" operator="equal">
      <formula>"Protegida"</formula>
    </cfRule>
    <cfRule type="cellIs" dxfId="4779" priority="4948" operator="equal">
      <formula>"2 Entradas"</formula>
    </cfRule>
    <cfRule type="cellIs" dxfId="4778" priority="4949" operator="equal">
      <formula>"1 Entrada"</formula>
    </cfRule>
  </conditionalFormatting>
  <conditionalFormatting sqref="H50">
    <cfRule type="containsText" dxfId="4777" priority="4934" operator="containsText" text="GOL 70">
      <formula>NOT(ISERROR(SEARCH("GOL 70",H50)))</formula>
    </cfRule>
    <cfRule type="containsText" dxfId="4776" priority="4935" operator="containsText" text="CORNER DESCANSO">
      <formula>NOT(ISERROR(SEARCH("CORNER DESCANSO",H50)))</formula>
    </cfRule>
    <cfRule type="containsText" dxfId="4775" priority="4939" operator="containsText" text="BTS">
      <formula>NOT(ISERROR(SEARCH("BTS",H50)))</formula>
    </cfRule>
    <cfRule type="containsText" dxfId="4774" priority="4940" operator="containsText" text="CORNER FINAL">
      <formula>NOT(ISERROR(SEARCH("CORNER FINAL",H50)))</formula>
    </cfRule>
    <cfRule type="containsText" dxfId="4773" priority="4941" operator="containsText" text="GOL DESCANSO">
      <formula>NOT(ISERROR(SEARCH("GOL DESCANSO",H50)))</formula>
    </cfRule>
  </conditionalFormatting>
  <conditionalFormatting sqref="H49">
    <cfRule type="containsText" dxfId="4772" priority="4918" operator="containsText" text="GOL 70">
      <formula>NOT(ISERROR(SEARCH("GOL 70",H49)))</formula>
    </cfRule>
    <cfRule type="containsText" dxfId="4771" priority="4919" operator="containsText" text="CORNER DESCANSO">
      <formula>NOT(ISERROR(SEARCH("CORNER DESCANSO",H49)))</formula>
    </cfRule>
    <cfRule type="containsText" dxfId="4770" priority="4923" operator="containsText" text="BTS">
      <formula>NOT(ISERROR(SEARCH("BTS",H49)))</formula>
    </cfRule>
    <cfRule type="containsText" dxfId="4769" priority="4924" operator="containsText" text="CORNER FINAL">
      <formula>NOT(ISERROR(SEARCH("CORNER FINAL",H49)))</formula>
    </cfRule>
    <cfRule type="containsText" dxfId="4768" priority="4925" operator="containsText" text="GOL DESCANSO">
      <formula>NOT(ISERROR(SEARCH("GOL DESCANSO",H49)))</formula>
    </cfRule>
  </conditionalFormatting>
  <conditionalFormatting sqref="I53">
    <cfRule type="containsText" dxfId="4767" priority="4904" operator="containsText" text="Over 2.5">
      <formula>NOT(ISERROR(SEARCH("Over 2.5",I53)))</formula>
    </cfRule>
    <cfRule type="containsText" dxfId="4766" priority="4905" operator="containsText" text="BTS">
      <formula>NOT(ISERROR(SEARCH("BTS",I53)))</formula>
    </cfRule>
    <cfRule type="containsText" dxfId="4765" priority="4906" operator="containsText" text="No entrada">
      <formula>NOT(ISERROR(SEARCH("No entrada",I53)))</formula>
    </cfRule>
    <cfRule type="containsText" dxfId="4764" priority="4910" operator="containsText" text="2º Gol">
      <formula>NOT(ISERROR(SEARCH("2º Gol",I53)))</formula>
    </cfRule>
    <cfRule type="containsText" dxfId="4763" priority="4911" operator="containsText" text="1º Gol">
      <formula>NOT(ISERROR(SEARCH("1º Gol",I53)))</formula>
    </cfRule>
    <cfRule type="cellIs" dxfId="4762" priority="4912" operator="equal">
      <formula>"Protegida"</formula>
    </cfRule>
    <cfRule type="cellIs" dxfId="4761" priority="4913" operator="equal">
      <formula>"Cerrada"</formula>
    </cfRule>
    <cfRule type="cellIs" dxfId="4760" priority="4914" operator="equal">
      <formula>"Fallada"</formula>
    </cfRule>
    <cfRule type="cellIs" dxfId="4759" priority="4915" operator="equal">
      <formula>"Protegida"</formula>
    </cfRule>
    <cfRule type="cellIs" dxfId="4758" priority="4916" operator="equal">
      <formula>"2 Entradas"</formula>
    </cfRule>
    <cfRule type="cellIs" dxfId="4757" priority="4917" operator="equal">
      <formula>"1 Entrada"</formula>
    </cfRule>
  </conditionalFormatting>
  <conditionalFormatting sqref="H53">
    <cfRule type="containsText" dxfId="4756" priority="4902" operator="containsText" text="GOL 70">
      <formula>NOT(ISERROR(SEARCH("GOL 70",H53)))</formula>
    </cfRule>
    <cfRule type="containsText" dxfId="4755" priority="4903" operator="containsText" text="CORNER DESCANSO">
      <formula>NOT(ISERROR(SEARCH("CORNER DESCANSO",H53)))</formula>
    </cfRule>
    <cfRule type="containsText" dxfId="4754" priority="4907" operator="containsText" text="BTS">
      <formula>NOT(ISERROR(SEARCH("BTS",H53)))</formula>
    </cfRule>
    <cfRule type="containsText" dxfId="4753" priority="4908" operator="containsText" text="CORNER FINAL">
      <formula>NOT(ISERROR(SEARCH("CORNER FINAL",H53)))</formula>
    </cfRule>
    <cfRule type="containsText" dxfId="4752" priority="4909" operator="containsText" text="GOL DESCANSO">
      <formula>NOT(ISERROR(SEARCH("GOL DESCANSO",H53)))</formula>
    </cfRule>
  </conditionalFormatting>
  <conditionalFormatting sqref="I51">
    <cfRule type="containsText" dxfId="4751" priority="4888" operator="containsText" text="Over 2.5">
      <formula>NOT(ISERROR(SEARCH("Over 2.5",I51)))</formula>
    </cfRule>
    <cfRule type="containsText" dxfId="4750" priority="4889" operator="containsText" text="BTS">
      <formula>NOT(ISERROR(SEARCH("BTS",I51)))</formula>
    </cfRule>
    <cfRule type="containsText" dxfId="4749" priority="4890" operator="containsText" text="No entrada">
      <formula>NOT(ISERROR(SEARCH("No entrada",I51)))</formula>
    </cfRule>
    <cfRule type="containsText" dxfId="4748" priority="4894" operator="containsText" text="2º Gol">
      <formula>NOT(ISERROR(SEARCH("2º Gol",I51)))</formula>
    </cfRule>
    <cfRule type="containsText" dxfId="4747" priority="4895" operator="containsText" text="1º Gol">
      <formula>NOT(ISERROR(SEARCH("1º Gol",I51)))</formula>
    </cfRule>
    <cfRule type="cellIs" dxfId="4746" priority="4896" operator="equal">
      <formula>"Protegida"</formula>
    </cfRule>
    <cfRule type="cellIs" dxfId="4745" priority="4897" operator="equal">
      <formula>"Cerrada"</formula>
    </cfRule>
    <cfRule type="cellIs" dxfId="4744" priority="4898" operator="equal">
      <formula>"Fallada"</formula>
    </cfRule>
    <cfRule type="cellIs" dxfId="4743" priority="4899" operator="equal">
      <formula>"Protegida"</formula>
    </cfRule>
    <cfRule type="cellIs" dxfId="4742" priority="4900" operator="equal">
      <formula>"2 Entradas"</formula>
    </cfRule>
    <cfRule type="cellIs" dxfId="4741" priority="4901" operator="equal">
      <formula>"1 Entrada"</formula>
    </cfRule>
  </conditionalFormatting>
  <conditionalFormatting sqref="H51">
    <cfRule type="containsText" dxfId="4740" priority="4886" operator="containsText" text="GOL 70">
      <formula>NOT(ISERROR(SEARCH("GOL 70",H51)))</formula>
    </cfRule>
    <cfRule type="containsText" dxfId="4739" priority="4887" operator="containsText" text="CORNER DESCANSO">
      <formula>NOT(ISERROR(SEARCH("CORNER DESCANSO",H51)))</formula>
    </cfRule>
    <cfRule type="containsText" dxfId="4738" priority="4891" operator="containsText" text="BTS">
      <formula>NOT(ISERROR(SEARCH("BTS",H51)))</formula>
    </cfRule>
    <cfRule type="containsText" dxfId="4737" priority="4892" operator="containsText" text="CORNER FINAL">
      <formula>NOT(ISERROR(SEARCH("CORNER FINAL",H51)))</formula>
    </cfRule>
    <cfRule type="containsText" dxfId="4736" priority="4893" operator="containsText" text="GOL DESCANSO">
      <formula>NOT(ISERROR(SEARCH("GOL DESCANSO",H51)))</formula>
    </cfRule>
  </conditionalFormatting>
  <conditionalFormatting sqref="I50">
    <cfRule type="containsText" dxfId="4735" priority="4872" operator="containsText" text="Over 2.5">
      <formula>NOT(ISERROR(SEARCH("Over 2.5",I50)))</formula>
    </cfRule>
    <cfRule type="containsText" dxfId="4734" priority="4873" operator="containsText" text="BTS">
      <formula>NOT(ISERROR(SEARCH("BTS",I50)))</formula>
    </cfRule>
    <cfRule type="containsText" dxfId="4733" priority="4874" operator="containsText" text="No entrada">
      <formula>NOT(ISERROR(SEARCH("No entrada",I50)))</formula>
    </cfRule>
    <cfRule type="containsText" dxfId="4732" priority="4878" operator="containsText" text="2º Gol">
      <formula>NOT(ISERROR(SEARCH("2º Gol",I50)))</formula>
    </cfRule>
    <cfRule type="containsText" dxfId="4731" priority="4879" operator="containsText" text="1º Gol">
      <formula>NOT(ISERROR(SEARCH("1º Gol",I50)))</formula>
    </cfRule>
    <cfRule type="cellIs" dxfId="4730" priority="4880" operator="equal">
      <formula>"Protegida"</formula>
    </cfRule>
    <cfRule type="cellIs" dxfId="4729" priority="4881" operator="equal">
      <formula>"Cerrada"</formula>
    </cfRule>
    <cfRule type="cellIs" dxfId="4728" priority="4882" operator="equal">
      <formula>"Fallada"</formula>
    </cfRule>
    <cfRule type="cellIs" dxfId="4727" priority="4883" operator="equal">
      <formula>"Protegida"</formula>
    </cfRule>
    <cfRule type="cellIs" dxfId="4726" priority="4884" operator="equal">
      <formula>"2 Entradas"</formula>
    </cfRule>
    <cfRule type="cellIs" dxfId="4725" priority="4885" operator="equal">
      <formula>"1 Entrada"</formula>
    </cfRule>
  </conditionalFormatting>
  <conditionalFormatting sqref="H50">
    <cfRule type="containsText" dxfId="4724" priority="4870" operator="containsText" text="GOL 70">
      <formula>NOT(ISERROR(SEARCH("GOL 70",H50)))</formula>
    </cfRule>
    <cfRule type="containsText" dxfId="4723" priority="4871" operator="containsText" text="CORNER DESCANSO">
      <formula>NOT(ISERROR(SEARCH("CORNER DESCANSO",H50)))</formula>
    </cfRule>
    <cfRule type="containsText" dxfId="4722" priority="4875" operator="containsText" text="BTS">
      <formula>NOT(ISERROR(SEARCH("BTS",H50)))</formula>
    </cfRule>
    <cfRule type="containsText" dxfId="4721" priority="4876" operator="containsText" text="CORNER FINAL">
      <formula>NOT(ISERROR(SEARCH("CORNER FINAL",H50)))</formula>
    </cfRule>
    <cfRule type="containsText" dxfId="4720" priority="4877" operator="containsText" text="GOL DESCANSO">
      <formula>NOT(ISERROR(SEARCH("GOL DESCANSO",H50)))</formula>
    </cfRule>
  </conditionalFormatting>
  <conditionalFormatting sqref="H49">
    <cfRule type="containsText" dxfId="4719" priority="4854" operator="containsText" text="GOL 70">
      <formula>NOT(ISERROR(SEARCH("GOL 70",H49)))</formula>
    </cfRule>
    <cfRule type="containsText" dxfId="4718" priority="4855" operator="containsText" text="CORNER DESCANSO">
      <formula>NOT(ISERROR(SEARCH("CORNER DESCANSO",H49)))</formula>
    </cfRule>
    <cfRule type="containsText" dxfId="4717" priority="4859" operator="containsText" text="BTS">
      <formula>NOT(ISERROR(SEARCH("BTS",H49)))</formula>
    </cfRule>
    <cfRule type="containsText" dxfId="4716" priority="4860" operator="containsText" text="CORNER FINAL">
      <formula>NOT(ISERROR(SEARCH("CORNER FINAL",H49)))</formula>
    </cfRule>
    <cfRule type="containsText" dxfId="4715" priority="4861" operator="containsText" text="GOL DESCANSO">
      <formula>NOT(ISERROR(SEARCH("GOL DESCANSO",H49)))</formula>
    </cfRule>
  </conditionalFormatting>
  <conditionalFormatting sqref="I50">
    <cfRule type="containsText" dxfId="4714" priority="4840" operator="containsText" text="Over 2.5">
      <formula>NOT(ISERROR(SEARCH("Over 2.5",I50)))</formula>
    </cfRule>
    <cfRule type="containsText" dxfId="4713" priority="4841" operator="containsText" text="BTS">
      <formula>NOT(ISERROR(SEARCH("BTS",I50)))</formula>
    </cfRule>
    <cfRule type="containsText" dxfId="4712" priority="4842" operator="containsText" text="No entrada">
      <formula>NOT(ISERROR(SEARCH("No entrada",I50)))</formula>
    </cfRule>
    <cfRule type="containsText" dxfId="4711" priority="4846" operator="containsText" text="2º Gol">
      <formula>NOT(ISERROR(SEARCH("2º Gol",I50)))</formula>
    </cfRule>
    <cfRule type="containsText" dxfId="4710" priority="4847" operator="containsText" text="1º Gol">
      <formula>NOT(ISERROR(SEARCH("1º Gol",I50)))</formula>
    </cfRule>
    <cfRule type="cellIs" dxfId="4709" priority="4848" operator="equal">
      <formula>"Protegida"</formula>
    </cfRule>
    <cfRule type="cellIs" dxfId="4708" priority="4849" operator="equal">
      <formula>"Cerrada"</formula>
    </cfRule>
    <cfRule type="cellIs" dxfId="4707" priority="4850" operator="equal">
      <formula>"Fallada"</formula>
    </cfRule>
    <cfRule type="cellIs" dxfId="4706" priority="4851" operator="equal">
      <formula>"Protegida"</formula>
    </cfRule>
    <cfRule type="cellIs" dxfId="4705" priority="4852" operator="equal">
      <formula>"2 Entradas"</formula>
    </cfRule>
    <cfRule type="cellIs" dxfId="4704" priority="4853" operator="equal">
      <formula>"1 Entrada"</formula>
    </cfRule>
  </conditionalFormatting>
  <conditionalFormatting sqref="H50">
    <cfRule type="containsText" dxfId="4703" priority="4838" operator="containsText" text="GOL 70">
      <formula>NOT(ISERROR(SEARCH("GOL 70",H50)))</formula>
    </cfRule>
    <cfRule type="containsText" dxfId="4702" priority="4839" operator="containsText" text="CORNER DESCANSO">
      <formula>NOT(ISERROR(SEARCH("CORNER DESCANSO",H50)))</formula>
    </cfRule>
    <cfRule type="containsText" dxfId="4701" priority="4843" operator="containsText" text="BTS">
      <formula>NOT(ISERROR(SEARCH("BTS",H50)))</formula>
    </cfRule>
    <cfRule type="containsText" dxfId="4700" priority="4844" operator="containsText" text="CORNER FINAL">
      <formula>NOT(ISERROR(SEARCH("CORNER FINAL",H50)))</formula>
    </cfRule>
    <cfRule type="containsText" dxfId="4699" priority="4845" operator="containsText" text="GOL DESCANSO">
      <formula>NOT(ISERROR(SEARCH("GOL DESCANSO",H50)))</formula>
    </cfRule>
  </conditionalFormatting>
  <conditionalFormatting sqref="H49">
    <cfRule type="containsText" dxfId="4698" priority="4822" operator="containsText" text="GOL 70">
      <formula>NOT(ISERROR(SEARCH("GOL 70",H49)))</formula>
    </cfRule>
    <cfRule type="containsText" dxfId="4697" priority="4823" operator="containsText" text="CORNER DESCANSO">
      <formula>NOT(ISERROR(SEARCH("CORNER DESCANSO",H49)))</formula>
    </cfRule>
    <cfRule type="containsText" dxfId="4696" priority="4827" operator="containsText" text="BTS">
      <formula>NOT(ISERROR(SEARCH("BTS",H49)))</formula>
    </cfRule>
    <cfRule type="containsText" dxfId="4695" priority="4828" operator="containsText" text="CORNER FINAL">
      <formula>NOT(ISERROR(SEARCH("CORNER FINAL",H49)))</formula>
    </cfRule>
    <cfRule type="containsText" dxfId="4694" priority="4829" operator="containsText" text="GOL DESCANSO">
      <formula>NOT(ISERROR(SEARCH("GOL DESCANSO",H49)))</formula>
    </cfRule>
  </conditionalFormatting>
  <conditionalFormatting sqref="N51:N53">
    <cfRule type="cellIs" dxfId="4693" priority="4821" operator="equal">
      <formula>"Cerrada"</formula>
    </cfRule>
  </conditionalFormatting>
  <conditionalFormatting sqref="N51:N53">
    <cfRule type="cellIs" dxfId="4692" priority="4819" operator="equal">
      <formula>"Perdida"</formula>
    </cfRule>
  </conditionalFormatting>
  <conditionalFormatting sqref="N51:N53">
    <cfRule type="cellIs" dxfId="4691" priority="4820" operator="equal">
      <formula>"Ganada"</formula>
    </cfRule>
  </conditionalFormatting>
  <conditionalFormatting sqref="N52:N53">
    <cfRule type="cellIs" dxfId="4690" priority="4818" operator="equal">
      <formula>"Cerrada"</formula>
    </cfRule>
  </conditionalFormatting>
  <conditionalFormatting sqref="N52:N53">
    <cfRule type="cellIs" dxfId="4689" priority="4816" operator="equal">
      <formula>"Perdida"</formula>
    </cfRule>
  </conditionalFormatting>
  <conditionalFormatting sqref="N52:N53">
    <cfRule type="cellIs" dxfId="4688" priority="4817" operator="equal">
      <formula>"Ganada"</formula>
    </cfRule>
  </conditionalFormatting>
  <conditionalFormatting sqref="N51">
    <cfRule type="cellIs" dxfId="4687" priority="4815" operator="equal">
      <formula>"Cerrada"</formula>
    </cfRule>
  </conditionalFormatting>
  <conditionalFormatting sqref="N51">
    <cfRule type="cellIs" dxfId="4686" priority="4813" operator="equal">
      <formula>"Perdida"</formula>
    </cfRule>
  </conditionalFormatting>
  <conditionalFormatting sqref="N51">
    <cfRule type="cellIs" dxfId="4685" priority="4814" operator="equal">
      <formula>"Ganada"</formula>
    </cfRule>
  </conditionalFormatting>
  <conditionalFormatting sqref="N52:N53">
    <cfRule type="cellIs" dxfId="4684" priority="4812" operator="equal">
      <formula>"Cerrada"</formula>
    </cfRule>
  </conditionalFormatting>
  <conditionalFormatting sqref="N52:N53">
    <cfRule type="cellIs" dxfId="4683" priority="4810" operator="equal">
      <formula>"Perdida"</formula>
    </cfRule>
  </conditionalFormatting>
  <conditionalFormatting sqref="N52:N53">
    <cfRule type="cellIs" dxfId="4682" priority="4811" operator="equal">
      <formula>"Ganada"</formula>
    </cfRule>
  </conditionalFormatting>
  <conditionalFormatting sqref="N51">
    <cfRule type="cellIs" dxfId="4681" priority="4806" operator="equal">
      <formula>"Cerrada"</formula>
    </cfRule>
  </conditionalFormatting>
  <conditionalFormatting sqref="N51">
    <cfRule type="cellIs" dxfId="4680" priority="4804" operator="equal">
      <formula>"Perdida"</formula>
    </cfRule>
  </conditionalFormatting>
  <conditionalFormatting sqref="N51">
    <cfRule type="cellIs" dxfId="4679" priority="4805" operator="equal">
      <formula>"Ganada"</formula>
    </cfRule>
  </conditionalFormatting>
  <conditionalFormatting sqref="N51">
    <cfRule type="cellIs" dxfId="4678" priority="4800" operator="equal">
      <formula>"Cerrada"</formula>
    </cfRule>
  </conditionalFormatting>
  <conditionalFormatting sqref="N51">
    <cfRule type="cellIs" dxfId="4677" priority="4798" operator="equal">
      <formula>"Perdida"</formula>
    </cfRule>
  </conditionalFormatting>
  <conditionalFormatting sqref="N51">
    <cfRule type="cellIs" dxfId="4676" priority="4799" operator="equal">
      <formula>"Ganada"</formula>
    </cfRule>
  </conditionalFormatting>
  <conditionalFormatting sqref="N52:N53">
    <cfRule type="cellIs" dxfId="4675" priority="4797" operator="equal">
      <formula>"Cerrada"</formula>
    </cfRule>
  </conditionalFormatting>
  <conditionalFormatting sqref="N52:N53">
    <cfRule type="cellIs" dxfId="4674" priority="4795" operator="equal">
      <formula>"Perdida"</formula>
    </cfRule>
  </conditionalFormatting>
  <conditionalFormatting sqref="N52:N53">
    <cfRule type="cellIs" dxfId="4673" priority="4796" operator="equal">
      <formula>"Ganada"</formula>
    </cfRule>
  </conditionalFormatting>
  <conditionalFormatting sqref="N51">
    <cfRule type="cellIs" dxfId="4672" priority="4791" operator="equal">
      <formula>"Cerrada"</formula>
    </cfRule>
  </conditionalFormatting>
  <conditionalFormatting sqref="N51">
    <cfRule type="cellIs" dxfId="4671" priority="4789" operator="equal">
      <formula>"Perdida"</formula>
    </cfRule>
  </conditionalFormatting>
  <conditionalFormatting sqref="N51">
    <cfRule type="cellIs" dxfId="4670" priority="4790" operator="equal">
      <formula>"Ganada"</formula>
    </cfRule>
  </conditionalFormatting>
  <conditionalFormatting sqref="N51">
    <cfRule type="cellIs" dxfId="4669" priority="4782" operator="equal">
      <formula>"Cerrada"</formula>
    </cfRule>
  </conditionalFormatting>
  <conditionalFormatting sqref="N51">
    <cfRule type="cellIs" dxfId="4668" priority="4780" operator="equal">
      <formula>"Perdida"</formula>
    </cfRule>
  </conditionalFormatting>
  <conditionalFormatting sqref="N51">
    <cfRule type="cellIs" dxfId="4667" priority="4781" operator="equal">
      <formula>"Ganada"</formula>
    </cfRule>
  </conditionalFormatting>
  <conditionalFormatting sqref="N52:N53">
    <cfRule type="cellIs" dxfId="4666" priority="4779" operator="equal">
      <formula>"Cerrada"</formula>
    </cfRule>
  </conditionalFormatting>
  <conditionalFormatting sqref="N52:N53">
    <cfRule type="cellIs" dxfId="4665" priority="4777" operator="equal">
      <formula>"Perdida"</formula>
    </cfRule>
  </conditionalFormatting>
  <conditionalFormatting sqref="N52:N53">
    <cfRule type="cellIs" dxfId="4664" priority="4778" operator="equal">
      <formula>"Ganada"</formula>
    </cfRule>
  </conditionalFormatting>
  <conditionalFormatting sqref="N51">
    <cfRule type="cellIs" dxfId="4663" priority="4773" operator="equal">
      <formula>"Cerrada"</formula>
    </cfRule>
  </conditionalFormatting>
  <conditionalFormatting sqref="N51">
    <cfRule type="cellIs" dxfId="4662" priority="4771" operator="equal">
      <formula>"Perdida"</formula>
    </cfRule>
  </conditionalFormatting>
  <conditionalFormatting sqref="N51">
    <cfRule type="cellIs" dxfId="4661" priority="4772" operator="equal">
      <formula>"Ganada"</formula>
    </cfRule>
  </conditionalFormatting>
  <conditionalFormatting sqref="N51">
    <cfRule type="cellIs" dxfId="4660" priority="4761" operator="equal">
      <formula>"Cerrada"</formula>
    </cfRule>
  </conditionalFormatting>
  <conditionalFormatting sqref="N51">
    <cfRule type="cellIs" dxfId="4659" priority="4759" operator="equal">
      <formula>"Perdida"</formula>
    </cfRule>
  </conditionalFormatting>
  <conditionalFormatting sqref="N51">
    <cfRule type="cellIs" dxfId="4658" priority="4760" operator="equal">
      <formula>"Ganada"</formula>
    </cfRule>
  </conditionalFormatting>
  <conditionalFormatting sqref="I71:I85">
    <cfRule type="containsText" dxfId="4657" priority="4715" operator="containsText" text="Over 2.5">
      <formula>NOT(ISERROR(SEARCH("Over 2.5",I71)))</formula>
    </cfRule>
    <cfRule type="containsText" dxfId="4656" priority="4716" operator="containsText" text="BTS">
      <formula>NOT(ISERROR(SEARCH("BTS",I71)))</formula>
    </cfRule>
    <cfRule type="containsText" dxfId="4655" priority="4717" operator="containsText" text="No entrada">
      <formula>NOT(ISERROR(SEARCH("No entrada",I71)))</formula>
    </cfRule>
    <cfRule type="containsText" dxfId="4654" priority="4721" operator="containsText" text="2º Gol">
      <formula>NOT(ISERROR(SEARCH("2º Gol",I71)))</formula>
    </cfRule>
    <cfRule type="containsText" dxfId="4653" priority="4722" operator="containsText" text="1º Gol">
      <formula>NOT(ISERROR(SEARCH("1º Gol",I71)))</formula>
    </cfRule>
    <cfRule type="cellIs" dxfId="4652" priority="4723" operator="equal">
      <formula>"Protegida"</formula>
    </cfRule>
    <cfRule type="cellIs" dxfId="4651" priority="4724" operator="equal">
      <formula>"Cerrada"</formula>
    </cfRule>
    <cfRule type="cellIs" dxfId="4650" priority="4725" operator="equal">
      <formula>"Fallada"</formula>
    </cfRule>
    <cfRule type="cellIs" dxfId="4649" priority="4726" operator="equal">
      <formula>"Protegida"</formula>
    </cfRule>
    <cfRule type="cellIs" dxfId="4648" priority="4727" operator="equal">
      <formula>"2 Entradas"</formula>
    </cfRule>
    <cfRule type="cellIs" dxfId="4647" priority="4728" operator="equal">
      <formula>"1 Entrada"</formula>
    </cfRule>
  </conditionalFormatting>
  <conditionalFormatting sqref="H71:H85">
    <cfRule type="containsText" dxfId="4646" priority="4713" operator="containsText" text="GOL 70">
      <formula>NOT(ISERROR(SEARCH("GOL 70",H71)))</formula>
    </cfRule>
    <cfRule type="containsText" dxfId="4645" priority="4714" operator="containsText" text="CORNER DESCANSO">
      <formula>NOT(ISERROR(SEARCH("CORNER DESCANSO",H71)))</formula>
    </cfRule>
    <cfRule type="containsText" dxfId="4644" priority="4718" operator="containsText" text="BTS">
      <formula>NOT(ISERROR(SEARCH("BTS",H71)))</formula>
    </cfRule>
    <cfRule type="containsText" dxfId="4643" priority="4719" operator="containsText" text="CORNER FINAL">
      <formula>NOT(ISERROR(SEARCH("CORNER FINAL",H71)))</formula>
    </cfRule>
    <cfRule type="containsText" dxfId="4642" priority="4720" operator="containsText" text="GOL DESCANSO">
      <formula>NOT(ISERROR(SEARCH("GOL DESCANSO",H71)))</formula>
    </cfRule>
  </conditionalFormatting>
  <conditionalFormatting sqref="I83">
    <cfRule type="containsText" dxfId="4641" priority="4699" operator="containsText" text="Over 2.5">
      <formula>NOT(ISERROR(SEARCH("Over 2.5",I83)))</formula>
    </cfRule>
    <cfRule type="containsText" dxfId="4640" priority="4700" operator="containsText" text="BTS">
      <formula>NOT(ISERROR(SEARCH("BTS",I83)))</formula>
    </cfRule>
    <cfRule type="containsText" dxfId="4639" priority="4701" operator="containsText" text="No entrada">
      <formula>NOT(ISERROR(SEARCH("No entrada",I83)))</formula>
    </cfRule>
    <cfRule type="containsText" dxfId="4638" priority="4705" operator="containsText" text="2º Gol">
      <formula>NOT(ISERROR(SEARCH("2º Gol",I83)))</formula>
    </cfRule>
    <cfRule type="containsText" dxfId="4637" priority="4706" operator="containsText" text="1º Gol">
      <formula>NOT(ISERROR(SEARCH("1º Gol",I83)))</formula>
    </cfRule>
    <cfRule type="cellIs" dxfId="4636" priority="4707" operator="equal">
      <formula>"Protegida"</formula>
    </cfRule>
    <cfRule type="cellIs" dxfId="4635" priority="4708" operator="equal">
      <formula>"Cerrada"</formula>
    </cfRule>
    <cfRule type="cellIs" dxfId="4634" priority="4709" operator="equal">
      <formula>"Fallada"</formula>
    </cfRule>
    <cfRule type="cellIs" dxfId="4633" priority="4710" operator="equal">
      <formula>"Protegida"</formula>
    </cfRule>
    <cfRule type="cellIs" dxfId="4632" priority="4711" operator="equal">
      <formula>"2 Entradas"</formula>
    </cfRule>
    <cfRule type="cellIs" dxfId="4631" priority="4712" operator="equal">
      <formula>"1 Entrada"</formula>
    </cfRule>
  </conditionalFormatting>
  <conditionalFormatting sqref="H83">
    <cfRule type="containsText" dxfId="4630" priority="4697" operator="containsText" text="GOL 70">
      <formula>NOT(ISERROR(SEARCH("GOL 70",H83)))</formula>
    </cfRule>
    <cfRule type="containsText" dxfId="4629" priority="4698" operator="containsText" text="CORNER DESCANSO">
      <formula>NOT(ISERROR(SEARCH("CORNER DESCANSO",H83)))</formula>
    </cfRule>
    <cfRule type="containsText" dxfId="4628" priority="4702" operator="containsText" text="BTS">
      <formula>NOT(ISERROR(SEARCH("BTS",H83)))</formula>
    </cfRule>
    <cfRule type="containsText" dxfId="4627" priority="4703" operator="containsText" text="CORNER FINAL">
      <formula>NOT(ISERROR(SEARCH("CORNER FINAL",H83)))</formula>
    </cfRule>
    <cfRule type="containsText" dxfId="4626" priority="4704" operator="containsText" text="GOL DESCANSO">
      <formula>NOT(ISERROR(SEARCH("GOL DESCANSO",H83)))</formula>
    </cfRule>
  </conditionalFormatting>
  <conditionalFormatting sqref="I82">
    <cfRule type="containsText" dxfId="4625" priority="4683" operator="containsText" text="Over 2.5">
      <formula>NOT(ISERROR(SEARCH("Over 2.5",I82)))</formula>
    </cfRule>
    <cfRule type="containsText" dxfId="4624" priority="4684" operator="containsText" text="BTS">
      <formula>NOT(ISERROR(SEARCH("BTS",I82)))</formula>
    </cfRule>
    <cfRule type="containsText" dxfId="4623" priority="4685" operator="containsText" text="No entrada">
      <formula>NOT(ISERROR(SEARCH("No entrada",I82)))</formula>
    </cfRule>
    <cfRule type="containsText" dxfId="4622" priority="4689" operator="containsText" text="2º Gol">
      <formula>NOT(ISERROR(SEARCH("2º Gol",I82)))</formula>
    </cfRule>
    <cfRule type="containsText" dxfId="4621" priority="4690" operator="containsText" text="1º Gol">
      <formula>NOT(ISERROR(SEARCH("1º Gol",I82)))</formula>
    </cfRule>
    <cfRule type="cellIs" dxfId="4620" priority="4691" operator="equal">
      <formula>"Protegida"</formula>
    </cfRule>
    <cfRule type="cellIs" dxfId="4619" priority="4692" operator="equal">
      <formula>"Cerrada"</formula>
    </cfRule>
    <cfRule type="cellIs" dxfId="4618" priority="4693" operator="equal">
      <formula>"Fallada"</formula>
    </cfRule>
    <cfRule type="cellIs" dxfId="4617" priority="4694" operator="equal">
      <formula>"Protegida"</formula>
    </cfRule>
    <cfRule type="cellIs" dxfId="4616" priority="4695" operator="equal">
      <formula>"2 Entradas"</formula>
    </cfRule>
    <cfRule type="cellIs" dxfId="4615" priority="4696" operator="equal">
      <formula>"1 Entrada"</formula>
    </cfRule>
  </conditionalFormatting>
  <conditionalFormatting sqref="H82">
    <cfRule type="containsText" dxfId="4614" priority="4681" operator="containsText" text="GOL 70">
      <formula>NOT(ISERROR(SEARCH("GOL 70",H82)))</formula>
    </cfRule>
    <cfRule type="containsText" dxfId="4613" priority="4682" operator="containsText" text="CORNER DESCANSO">
      <formula>NOT(ISERROR(SEARCH("CORNER DESCANSO",H82)))</formula>
    </cfRule>
    <cfRule type="containsText" dxfId="4612" priority="4686" operator="containsText" text="BTS">
      <formula>NOT(ISERROR(SEARCH("BTS",H82)))</formula>
    </cfRule>
    <cfRule type="containsText" dxfId="4611" priority="4687" operator="containsText" text="CORNER FINAL">
      <formula>NOT(ISERROR(SEARCH("CORNER FINAL",H82)))</formula>
    </cfRule>
    <cfRule type="containsText" dxfId="4610" priority="4688" operator="containsText" text="GOL DESCANSO">
      <formula>NOT(ISERROR(SEARCH("GOL DESCANSO",H82)))</formula>
    </cfRule>
  </conditionalFormatting>
  <conditionalFormatting sqref="I81">
    <cfRule type="containsText" dxfId="4609" priority="4667" operator="containsText" text="Over 2.5">
      <formula>NOT(ISERROR(SEARCH("Over 2.5",I81)))</formula>
    </cfRule>
    <cfRule type="containsText" dxfId="4608" priority="4668" operator="containsText" text="BTS">
      <formula>NOT(ISERROR(SEARCH("BTS",I81)))</formula>
    </cfRule>
    <cfRule type="containsText" dxfId="4607" priority="4669" operator="containsText" text="No entrada">
      <formula>NOT(ISERROR(SEARCH("No entrada",I81)))</formula>
    </cfRule>
    <cfRule type="containsText" dxfId="4606" priority="4673" operator="containsText" text="2º Gol">
      <formula>NOT(ISERROR(SEARCH("2º Gol",I81)))</formula>
    </cfRule>
    <cfRule type="containsText" dxfId="4605" priority="4674" operator="containsText" text="1º Gol">
      <formula>NOT(ISERROR(SEARCH("1º Gol",I81)))</formula>
    </cfRule>
    <cfRule type="cellIs" dxfId="4604" priority="4675" operator="equal">
      <formula>"Protegida"</formula>
    </cfRule>
    <cfRule type="cellIs" dxfId="4603" priority="4676" operator="equal">
      <formula>"Cerrada"</formula>
    </cfRule>
    <cfRule type="cellIs" dxfId="4602" priority="4677" operator="equal">
      <formula>"Fallada"</formula>
    </cfRule>
    <cfRule type="cellIs" dxfId="4601" priority="4678" operator="equal">
      <formula>"Protegida"</formula>
    </cfRule>
    <cfRule type="cellIs" dxfId="4600" priority="4679" operator="equal">
      <formula>"2 Entradas"</formula>
    </cfRule>
    <cfRule type="cellIs" dxfId="4599" priority="4680" operator="equal">
      <formula>"1 Entrada"</formula>
    </cfRule>
  </conditionalFormatting>
  <conditionalFormatting sqref="H81">
    <cfRule type="containsText" dxfId="4598" priority="4665" operator="containsText" text="GOL 70">
      <formula>NOT(ISERROR(SEARCH("GOL 70",H81)))</formula>
    </cfRule>
    <cfRule type="containsText" dxfId="4597" priority="4666" operator="containsText" text="CORNER DESCANSO">
      <formula>NOT(ISERROR(SEARCH("CORNER DESCANSO",H81)))</formula>
    </cfRule>
    <cfRule type="containsText" dxfId="4596" priority="4670" operator="containsText" text="BTS">
      <formula>NOT(ISERROR(SEARCH("BTS",H81)))</formula>
    </cfRule>
    <cfRule type="containsText" dxfId="4595" priority="4671" operator="containsText" text="CORNER FINAL">
      <formula>NOT(ISERROR(SEARCH("CORNER FINAL",H81)))</formula>
    </cfRule>
    <cfRule type="containsText" dxfId="4594" priority="4672" operator="containsText" text="GOL DESCANSO">
      <formula>NOT(ISERROR(SEARCH("GOL DESCANSO",H81)))</formula>
    </cfRule>
  </conditionalFormatting>
  <conditionalFormatting sqref="I83">
    <cfRule type="containsText" dxfId="4593" priority="4651" operator="containsText" text="Over 2.5">
      <formula>NOT(ISERROR(SEARCH("Over 2.5",I83)))</formula>
    </cfRule>
    <cfRule type="containsText" dxfId="4592" priority="4652" operator="containsText" text="BTS">
      <formula>NOT(ISERROR(SEARCH("BTS",I83)))</formula>
    </cfRule>
    <cfRule type="containsText" dxfId="4591" priority="4653" operator="containsText" text="No entrada">
      <formula>NOT(ISERROR(SEARCH("No entrada",I83)))</formula>
    </cfRule>
    <cfRule type="containsText" dxfId="4590" priority="4657" operator="containsText" text="2º Gol">
      <formula>NOT(ISERROR(SEARCH("2º Gol",I83)))</formula>
    </cfRule>
    <cfRule type="containsText" dxfId="4589" priority="4658" operator="containsText" text="1º Gol">
      <formula>NOT(ISERROR(SEARCH("1º Gol",I83)))</formula>
    </cfRule>
    <cfRule type="cellIs" dxfId="4588" priority="4659" operator="equal">
      <formula>"Protegida"</formula>
    </cfRule>
    <cfRule type="cellIs" dxfId="4587" priority="4660" operator="equal">
      <formula>"Cerrada"</formula>
    </cfRule>
    <cfRule type="cellIs" dxfId="4586" priority="4661" operator="equal">
      <formula>"Fallada"</formula>
    </cfRule>
    <cfRule type="cellIs" dxfId="4585" priority="4662" operator="equal">
      <formula>"Protegida"</formula>
    </cfRule>
    <cfRule type="cellIs" dxfId="4584" priority="4663" operator="equal">
      <formula>"2 Entradas"</formula>
    </cfRule>
    <cfRule type="cellIs" dxfId="4583" priority="4664" operator="equal">
      <formula>"1 Entrada"</formula>
    </cfRule>
  </conditionalFormatting>
  <conditionalFormatting sqref="H83">
    <cfRule type="containsText" dxfId="4582" priority="4649" operator="containsText" text="GOL 70">
      <formula>NOT(ISERROR(SEARCH("GOL 70",H83)))</formula>
    </cfRule>
    <cfRule type="containsText" dxfId="4581" priority="4650" operator="containsText" text="CORNER DESCANSO">
      <formula>NOT(ISERROR(SEARCH("CORNER DESCANSO",H83)))</formula>
    </cfRule>
    <cfRule type="containsText" dxfId="4580" priority="4654" operator="containsText" text="BTS">
      <formula>NOT(ISERROR(SEARCH("BTS",H83)))</formula>
    </cfRule>
    <cfRule type="containsText" dxfId="4579" priority="4655" operator="containsText" text="CORNER FINAL">
      <formula>NOT(ISERROR(SEARCH("CORNER FINAL",H83)))</formula>
    </cfRule>
    <cfRule type="containsText" dxfId="4578" priority="4656" operator="containsText" text="GOL DESCANSO">
      <formula>NOT(ISERROR(SEARCH("GOL DESCANSO",H83)))</formula>
    </cfRule>
  </conditionalFormatting>
  <conditionalFormatting sqref="I82">
    <cfRule type="containsText" dxfId="4577" priority="4635" operator="containsText" text="Over 2.5">
      <formula>NOT(ISERROR(SEARCH("Over 2.5",I82)))</formula>
    </cfRule>
    <cfRule type="containsText" dxfId="4576" priority="4636" operator="containsText" text="BTS">
      <formula>NOT(ISERROR(SEARCH("BTS",I82)))</formula>
    </cfRule>
    <cfRule type="containsText" dxfId="4575" priority="4637" operator="containsText" text="No entrada">
      <formula>NOT(ISERROR(SEARCH("No entrada",I82)))</formula>
    </cfRule>
    <cfRule type="containsText" dxfId="4574" priority="4641" operator="containsText" text="2º Gol">
      <formula>NOT(ISERROR(SEARCH("2º Gol",I82)))</formula>
    </cfRule>
    <cfRule type="containsText" dxfId="4573" priority="4642" operator="containsText" text="1º Gol">
      <formula>NOT(ISERROR(SEARCH("1º Gol",I82)))</formula>
    </cfRule>
    <cfRule type="cellIs" dxfId="4572" priority="4643" operator="equal">
      <formula>"Protegida"</formula>
    </cfRule>
    <cfRule type="cellIs" dxfId="4571" priority="4644" operator="equal">
      <formula>"Cerrada"</formula>
    </cfRule>
    <cfRule type="cellIs" dxfId="4570" priority="4645" operator="equal">
      <formula>"Fallada"</formula>
    </cfRule>
    <cfRule type="cellIs" dxfId="4569" priority="4646" operator="equal">
      <formula>"Protegida"</formula>
    </cfRule>
    <cfRule type="cellIs" dxfId="4568" priority="4647" operator="equal">
      <formula>"2 Entradas"</formula>
    </cfRule>
    <cfRule type="cellIs" dxfId="4567" priority="4648" operator="equal">
      <formula>"1 Entrada"</formula>
    </cfRule>
  </conditionalFormatting>
  <conditionalFormatting sqref="H82">
    <cfRule type="containsText" dxfId="4566" priority="4633" operator="containsText" text="GOL 70">
      <formula>NOT(ISERROR(SEARCH("GOL 70",H82)))</formula>
    </cfRule>
    <cfRule type="containsText" dxfId="4565" priority="4634" operator="containsText" text="CORNER DESCANSO">
      <formula>NOT(ISERROR(SEARCH("CORNER DESCANSO",H82)))</formula>
    </cfRule>
    <cfRule type="containsText" dxfId="4564" priority="4638" operator="containsText" text="BTS">
      <formula>NOT(ISERROR(SEARCH("BTS",H82)))</formula>
    </cfRule>
    <cfRule type="containsText" dxfId="4563" priority="4639" operator="containsText" text="CORNER FINAL">
      <formula>NOT(ISERROR(SEARCH("CORNER FINAL",H82)))</formula>
    </cfRule>
    <cfRule type="containsText" dxfId="4562" priority="4640" operator="containsText" text="GOL DESCANSO">
      <formula>NOT(ISERROR(SEARCH("GOL DESCANSO",H82)))</formula>
    </cfRule>
  </conditionalFormatting>
  <conditionalFormatting sqref="I81">
    <cfRule type="containsText" dxfId="4561" priority="4619" operator="containsText" text="Over 2.5">
      <formula>NOT(ISERROR(SEARCH("Over 2.5",I81)))</formula>
    </cfRule>
    <cfRule type="containsText" dxfId="4560" priority="4620" operator="containsText" text="BTS">
      <formula>NOT(ISERROR(SEARCH("BTS",I81)))</formula>
    </cfRule>
    <cfRule type="containsText" dxfId="4559" priority="4621" operator="containsText" text="No entrada">
      <formula>NOT(ISERROR(SEARCH("No entrada",I81)))</formula>
    </cfRule>
    <cfRule type="containsText" dxfId="4558" priority="4625" operator="containsText" text="2º Gol">
      <formula>NOT(ISERROR(SEARCH("2º Gol",I81)))</formula>
    </cfRule>
    <cfRule type="containsText" dxfId="4557" priority="4626" operator="containsText" text="1º Gol">
      <formula>NOT(ISERROR(SEARCH("1º Gol",I81)))</formula>
    </cfRule>
    <cfRule type="cellIs" dxfId="4556" priority="4627" operator="equal">
      <formula>"Protegida"</formula>
    </cfRule>
    <cfRule type="cellIs" dxfId="4555" priority="4628" operator="equal">
      <formula>"Cerrada"</formula>
    </cfRule>
    <cfRule type="cellIs" dxfId="4554" priority="4629" operator="equal">
      <formula>"Fallada"</formula>
    </cfRule>
    <cfRule type="cellIs" dxfId="4553" priority="4630" operator="equal">
      <formula>"Protegida"</formula>
    </cfRule>
    <cfRule type="cellIs" dxfId="4552" priority="4631" operator="equal">
      <formula>"2 Entradas"</formula>
    </cfRule>
    <cfRule type="cellIs" dxfId="4551" priority="4632" operator="equal">
      <formula>"1 Entrada"</formula>
    </cfRule>
  </conditionalFormatting>
  <conditionalFormatting sqref="H81">
    <cfRule type="containsText" dxfId="4550" priority="4617" operator="containsText" text="GOL 70">
      <formula>NOT(ISERROR(SEARCH("GOL 70",H81)))</formula>
    </cfRule>
    <cfRule type="containsText" dxfId="4549" priority="4618" operator="containsText" text="CORNER DESCANSO">
      <formula>NOT(ISERROR(SEARCH("CORNER DESCANSO",H81)))</formula>
    </cfRule>
    <cfRule type="containsText" dxfId="4548" priority="4622" operator="containsText" text="BTS">
      <formula>NOT(ISERROR(SEARCH("BTS",H81)))</formula>
    </cfRule>
    <cfRule type="containsText" dxfId="4547" priority="4623" operator="containsText" text="CORNER FINAL">
      <formula>NOT(ISERROR(SEARCH("CORNER FINAL",H81)))</formula>
    </cfRule>
    <cfRule type="containsText" dxfId="4546" priority="4624" operator="containsText" text="GOL DESCANSO">
      <formula>NOT(ISERROR(SEARCH("GOL DESCANSO",H81)))</formula>
    </cfRule>
  </conditionalFormatting>
  <conditionalFormatting sqref="I80">
    <cfRule type="containsText" dxfId="4545" priority="4603" operator="containsText" text="Over 2.5">
      <formula>NOT(ISERROR(SEARCH("Over 2.5",I80)))</formula>
    </cfRule>
    <cfRule type="containsText" dxfId="4544" priority="4604" operator="containsText" text="BTS">
      <formula>NOT(ISERROR(SEARCH("BTS",I80)))</formula>
    </cfRule>
    <cfRule type="containsText" dxfId="4543" priority="4605" operator="containsText" text="No entrada">
      <formula>NOT(ISERROR(SEARCH("No entrada",I80)))</formula>
    </cfRule>
    <cfRule type="containsText" dxfId="4542" priority="4609" operator="containsText" text="2º Gol">
      <formula>NOT(ISERROR(SEARCH("2º Gol",I80)))</formula>
    </cfRule>
    <cfRule type="containsText" dxfId="4541" priority="4610" operator="containsText" text="1º Gol">
      <formula>NOT(ISERROR(SEARCH("1º Gol",I80)))</formula>
    </cfRule>
    <cfRule type="cellIs" dxfId="4540" priority="4611" operator="equal">
      <formula>"Protegida"</formula>
    </cfRule>
    <cfRule type="cellIs" dxfId="4539" priority="4612" operator="equal">
      <formula>"Cerrada"</formula>
    </cfRule>
    <cfRule type="cellIs" dxfId="4538" priority="4613" operator="equal">
      <formula>"Fallada"</formula>
    </cfRule>
    <cfRule type="cellIs" dxfId="4537" priority="4614" operator="equal">
      <formula>"Protegida"</formula>
    </cfRule>
    <cfRule type="cellIs" dxfId="4536" priority="4615" operator="equal">
      <formula>"2 Entradas"</formula>
    </cfRule>
    <cfRule type="cellIs" dxfId="4535" priority="4616" operator="equal">
      <formula>"1 Entrada"</formula>
    </cfRule>
  </conditionalFormatting>
  <conditionalFormatting sqref="H80">
    <cfRule type="containsText" dxfId="4534" priority="4601" operator="containsText" text="GOL 70">
      <formula>NOT(ISERROR(SEARCH("GOL 70",H80)))</formula>
    </cfRule>
    <cfRule type="containsText" dxfId="4533" priority="4602" operator="containsText" text="CORNER DESCANSO">
      <formula>NOT(ISERROR(SEARCH("CORNER DESCANSO",H80)))</formula>
    </cfRule>
    <cfRule type="containsText" dxfId="4532" priority="4606" operator="containsText" text="BTS">
      <formula>NOT(ISERROR(SEARCH("BTS",H80)))</formula>
    </cfRule>
    <cfRule type="containsText" dxfId="4531" priority="4607" operator="containsText" text="CORNER FINAL">
      <formula>NOT(ISERROR(SEARCH("CORNER FINAL",H80)))</formula>
    </cfRule>
    <cfRule type="containsText" dxfId="4530" priority="4608" operator="containsText" text="GOL DESCANSO">
      <formula>NOT(ISERROR(SEARCH("GOL DESCANSO",H80)))</formula>
    </cfRule>
  </conditionalFormatting>
  <conditionalFormatting sqref="I85">
    <cfRule type="containsText" dxfId="4529" priority="4587" operator="containsText" text="Over 2.5">
      <formula>NOT(ISERROR(SEARCH("Over 2.5",I85)))</formula>
    </cfRule>
    <cfRule type="containsText" dxfId="4528" priority="4588" operator="containsText" text="BTS">
      <formula>NOT(ISERROR(SEARCH("BTS",I85)))</formula>
    </cfRule>
    <cfRule type="containsText" dxfId="4527" priority="4589" operator="containsText" text="No entrada">
      <formula>NOT(ISERROR(SEARCH("No entrada",I85)))</formula>
    </cfRule>
    <cfRule type="containsText" dxfId="4526" priority="4593" operator="containsText" text="2º Gol">
      <formula>NOT(ISERROR(SEARCH("2º Gol",I85)))</formula>
    </cfRule>
    <cfRule type="containsText" dxfId="4525" priority="4594" operator="containsText" text="1º Gol">
      <formula>NOT(ISERROR(SEARCH("1º Gol",I85)))</formula>
    </cfRule>
    <cfRule type="cellIs" dxfId="4524" priority="4595" operator="equal">
      <formula>"Protegida"</formula>
    </cfRule>
    <cfRule type="cellIs" dxfId="4523" priority="4596" operator="equal">
      <formula>"Cerrada"</formula>
    </cfRule>
    <cfRule type="cellIs" dxfId="4522" priority="4597" operator="equal">
      <formula>"Fallada"</formula>
    </cfRule>
    <cfRule type="cellIs" dxfId="4521" priority="4598" operator="equal">
      <formula>"Protegida"</formula>
    </cfRule>
    <cfRule type="cellIs" dxfId="4520" priority="4599" operator="equal">
      <formula>"2 Entradas"</formula>
    </cfRule>
    <cfRule type="cellIs" dxfId="4519" priority="4600" operator="equal">
      <formula>"1 Entrada"</formula>
    </cfRule>
  </conditionalFormatting>
  <conditionalFormatting sqref="H85">
    <cfRule type="containsText" dxfId="4518" priority="4585" operator="containsText" text="GOL 70">
      <formula>NOT(ISERROR(SEARCH("GOL 70",H85)))</formula>
    </cfRule>
    <cfRule type="containsText" dxfId="4517" priority="4586" operator="containsText" text="CORNER DESCANSO">
      <formula>NOT(ISERROR(SEARCH("CORNER DESCANSO",H85)))</formula>
    </cfRule>
    <cfRule type="containsText" dxfId="4516" priority="4590" operator="containsText" text="BTS">
      <formula>NOT(ISERROR(SEARCH("BTS",H85)))</formula>
    </cfRule>
    <cfRule type="containsText" dxfId="4515" priority="4591" operator="containsText" text="CORNER FINAL">
      <formula>NOT(ISERROR(SEARCH("CORNER FINAL",H85)))</formula>
    </cfRule>
    <cfRule type="containsText" dxfId="4514" priority="4592" operator="containsText" text="GOL DESCANSO">
      <formula>NOT(ISERROR(SEARCH("GOL DESCANSO",H85)))</formula>
    </cfRule>
  </conditionalFormatting>
  <conditionalFormatting sqref="I85">
    <cfRule type="containsText" dxfId="4513" priority="4571" operator="containsText" text="Over 2.5">
      <formula>NOT(ISERROR(SEARCH("Over 2.5",I85)))</formula>
    </cfRule>
    <cfRule type="containsText" dxfId="4512" priority="4572" operator="containsText" text="BTS">
      <formula>NOT(ISERROR(SEARCH("BTS",I85)))</formula>
    </cfRule>
    <cfRule type="containsText" dxfId="4511" priority="4573" operator="containsText" text="No entrada">
      <formula>NOT(ISERROR(SEARCH("No entrada",I85)))</formula>
    </cfRule>
    <cfRule type="containsText" dxfId="4510" priority="4577" operator="containsText" text="2º Gol">
      <formula>NOT(ISERROR(SEARCH("2º Gol",I85)))</formula>
    </cfRule>
    <cfRule type="containsText" dxfId="4509" priority="4578" operator="containsText" text="1º Gol">
      <formula>NOT(ISERROR(SEARCH("1º Gol",I85)))</formula>
    </cfRule>
    <cfRule type="cellIs" dxfId="4508" priority="4579" operator="equal">
      <formula>"Protegida"</formula>
    </cfRule>
    <cfRule type="cellIs" dxfId="4507" priority="4580" operator="equal">
      <formula>"Cerrada"</formula>
    </cfRule>
    <cfRule type="cellIs" dxfId="4506" priority="4581" operator="equal">
      <formula>"Fallada"</formula>
    </cfRule>
    <cfRule type="cellIs" dxfId="4505" priority="4582" operator="equal">
      <formula>"Protegida"</formula>
    </cfRule>
    <cfRule type="cellIs" dxfId="4504" priority="4583" operator="equal">
      <formula>"2 Entradas"</formula>
    </cfRule>
    <cfRule type="cellIs" dxfId="4503" priority="4584" operator="equal">
      <formula>"1 Entrada"</formula>
    </cfRule>
  </conditionalFormatting>
  <conditionalFormatting sqref="H85">
    <cfRule type="containsText" dxfId="4502" priority="4569" operator="containsText" text="GOL 70">
      <formula>NOT(ISERROR(SEARCH("GOL 70",H85)))</formula>
    </cfRule>
    <cfRule type="containsText" dxfId="4501" priority="4570" operator="containsText" text="CORNER DESCANSO">
      <formula>NOT(ISERROR(SEARCH("CORNER DESCANSO",H85)))</formula>
    </cfRule>
    <cfRule type="containsText" dxfId="4500" priority="4574" operator="containsText" text="BTS">
      <formula>NOT(ISERROR(SEARCH("BTS",H85)))</formula>
    </cfRule>
    <cfRule type="containsText" dxfId="4499" priority="4575" operator="containsText" text="CORNER FINAL">
      <formula>NOT(ISERROR(SEARCH("CORNER FINAL",H85)))</formula>
    </cfRule>
    <cfRule type="containsText" dxfId="4498" priority="4576" operator="containsText" text="GOL DESCANSO">
      <formula>NOT(ISERROR(SEARCH("GOL DESCANSO",H85)))</formula>
    </cfRule>
  </conditionalFormatting>
  <conditionalFormatting sqref="I83">
    <cfRule type="containsText" dxfId="4497" priority="4555" operator="containsText" text="Over 2.5">
      <formula>NOT(ISERROR(SEARCH("Over 2.5",I83)))</formula>
    </cfRule>
    <cfRule type="containsText" dxfId="4496" priority="4556" operator="containsText" text="BTS">
      <formula>NOT(ISERROR(SEARCH("BTS",I83)))</formula>
    </cfRule>
    <cfRule type="containsText" dxfId="4495" priority="4557" operator="containsText" text="No entrada">
      <formula>NOT(ISERROR(SEARCH("No entrada",I83)))</formula>
    </cfRule>
    <cfRule type="containsText" dxfId="4494" priority="4561" operator="containsText" text="2º Gol">
      <formula>NOT(ISERROR(SEARCH("2º Gol",I83)))</formula>
    </cfRule>
    <cfRule type="containsText" dxfId="4493" priority="4562" operator="containsText" text="1º Gol">
      <formula>NOT(ISERROR(SEARCH("1º Gol",I83)))</formula>
    </cfRule>
    <cfRule type="cellIs" dxfId="4492" priority="4563" operator="equal">
      <formula>"Protegida"</formula>
    </cfRule>
    <cfRule type="cellIs" dxfId="4491" priority="4564" operator="equal">
      <formula>"Cerrada"</formula>
    </cfRule>
    <cfRule type="cellIs" dxfId="4490" priority="4565" operator="equal">
      <formula>"Fallada"</formula>
    </cfRule>
    <cfRule type="cellIs" dxfId="4489" priority="4566" operator="equal">
      <formula>"Protegida"</formula>
    </cfRule>
    <cfRule type="cellIs" dxfId="4488" priority="4567" operator="equal">
      <formula>"2 Entradas"</formula>
    </cfRule>
    <cfRule type="cellIs" dxfId="4487" priority="4568" operator="equal">
      <formula>"1 Entrada"</formula>
    </cfRule>
  </conditionalFormatting>
  <conditionalFormatting sqref="H83">
    <cfRule type="containsText" dxfId="4486" priority="4553" operator="containsText" text="GOL 70">
      <formula>NOT(ISERROR(SEARCH("GOL 70",H83)))</formula>
    </cfRule>
    <cfRule type="containsText" dxfId="4485" priority="4554" operator="containsText" text="CORNER DESCANSO">
      <formula>NOT(ISERROR(SEARCH("CORNER DESCANSO",H83)))</formula>
    </cfRule>
    <cfRule type="containsText" dxfId="4484" priority="4558" operator="containsText" text="BTS">
      <formula>NOT(ISERROR(SEARCH("BTS",H83)))</formula>
    </cfRule>
    <cfRule type="containsText" dxfId="4483" priority="4559" operator="containsText" text="CORNER FINAL">
      <formula>NOT(ISERROR(SEARCH("CORNER FINAL",H83)))</formula>
    </cfRule>
    <cfRule type="containsText" dxfId="4482" priority="4560" operator="containsText" text="GOL DESCANSO">
      <formula>NOT(ISERROR(SEARCH("GOL DESCANSO",H83)))</formula>
    </cfRule>
  </conditionalFormatting>
  <conditionalFormatting sqref="I78">
    <cfRule type="containsText" dxfId="4481" priority="4539" operator="containsText" text="Over 2.5">
      <formula>NOT(ISERROR(SEARCH("Over 2.5",I78)))</formula>
    </cfRule>
    <cfRule type="containsText" dxfId="4480" priority="4540" operator="containsText" text="BTS">
      <formula>NOT(ISERROR(SEARCH("BTS",I78)))</formula>
    </cfRule>
    <cfRule type="containsText" dxfId="4479" priority="4541" operator="containsText" text="No entrada">
      <formula>NOT(ISERROR(SEARCH("No entrada",I78)))</formula>
    </cfRule>
    <cfRule type="containsText" dxfId="4478" priority="4545" operator="containsText" text="2º Gol">
      <formula>NOT(ISERROR(SEARCH("2º Gol",I78)))</formula>
    </cfRule>
    <cfRule type="containsText" dxfId="4477" priority="4546" operator="containsText" text="1º Gol">
      <formula>NOT(ISERROR(SEARCH("1º Gol",I78)))</formula>
    </cfRule>
    <cfRule type="cellIs" dxfId="4476" priority="4547" operator="equal">
      <formula>"Protegida"</formula>
    </cfRule>
    <cfRule type="cellIs" dxfId="4475" priority="4548" operator="equal">
      <formula>"Cerrada"</formula>
    </cfRule>
    <cfRule type="cellIs" dxfId="4474" priority="4549" operator="equal">
      <formula>"Fallada"</formula>
    </cfRule>
    <cfRule type="cellIs" dxfId="4473" priority="4550" operator="equal">
      <formula>"Protegida"</formula>
    </cfRule>
    <cfRule type="cellIs" dxfId="4472" priority="4551" operator="equal">
      <formula>"2 Entradas"</formula>
    </cfRule>
    <cfRule type="cellIs" dxfId="4471" priority="4552" operator="equal">
      <formula>"1 Entrada"</formula>
    </cfRule>
  </conditionalFormatting>
  <conditionalFormatting sqref="H78:H79">
    <cfRule type="containsText" dxfId="4470" priority="4537" operator="containsText" text="GOL 70">
      <formula>NOT(ISERROR(SEARCH("GOL 70",H78)))</formula>
    </cfRule>
    <cfRule type="containsText" dxfId="4469" priority="4538" operator="containsText" text="CORNER DESCANSO">
      <formula>NOT(ISERROR(SEARCH("CORNER DESCANSO",H78)))</formula>
    </cfRule>
    <cfRule type="containsText" dxfId="4468" priority="4542" operator="containsText" text="BTS">
      <formula>NOT(ISERROR(SEARCH("BTS",H78)))</formula>
    </cfRule>
    <cfRule type="containsText" dxfId="4467" priority="4543" operator="containsText" text="CORNER FINAL">
      <formula>NOT(ISERROR(SEARCH("CORNER FINAL",H78)))</formula>
    </cfRule>
    <cfRule type="containsText" dxfId="4466" priority="4544" operator="containsText" text="GOL DESCANSO">
      <formula>NOT(ISERROR(SEARCH("GOL DESCANSO",H78)))</formula>
    </cfRule>
  </conditionalFormatting>
  <conditionalFormatting sqref="I77">
    <cfRule type="containsText" dxfId="4465" priority="4523" operator="containsText" text="Over 2.5">
      <formula>NOT(ISERROR(SEARCH("Over 2.5",I77)))</formula>
    </cfRule>
    <cfRule type="containsText" dxfId="4464" priority="4524" operator="containsText" text="BTS">
      <formula>NOT(ISERROR(SEARCH("BTS",I77)))</formula>
    </cfRule>
    <cfRule type="containsText" dxfId="4463" priority="4525" operator="containsText" text="No entrada">
      <formula>NOT(ISERROR(SEARCH("No entrada",I77)))</formula>
    </cfRule>
    <cfRule type="containsText" dxfId="4462" priority="4529" operator="containsText" text="2º Gol">
      <formula>NOT(ISERROR(SEARCH("2º Gol",I77)))</formula>
    </cfRule>
    <cfRule type="containsText" dxfId="4461" priority="4530" operator="containsText" text="1º Gol">
      <formula>NOT(ISERROR(SEARCH("1º Gol",I77)))</formula>
    </cfRule>
    <cfRule type="cellIs" dxfId="4460" priority="4531" operator="equal">
      <formula>"Protegida"</formula>
    </cfRule>
    <cfRule type="cellIs" dxfId="4459" priority="4532" operator="equal">
      <formula>"Cerrada"</formula>
    </cfRule>
    <cfRule type="cellIs" dxfId="4458" priority="4533" operator="equal">
      <formula>"Fallada"</formula>
    </cfRule>
    <cfRule type="cellIs" dxfId="4457" priority="4534" operator="equal">
      <formula>"Protegida"</formula>
    </cfRule>
    <cfRule type="cellIs" dxfId="4456" priority="4535" operator="equal">
      <formula>"2 Entradas"</formula>
    </cfRule>
    <cfRule type="cellIs" dxfId="4455" priority="4536" operator="equal">
      <formula>"1 Entrada"</formula>
    </cfRule>
  </conditionalFormatting>
  <conditionalFormatting sqref="H77">
    <cfRule type="containsText" dxfId="4454" priority="4521" operator="containsText" text="GOL 70">
      <formula>NOT(ISERROR(SEARCH("GOL 70",H77)))</formula>
    </cfRule>
    <cfRule type="containsText" dxfId="4453" priority="4522" operator="containsText" text="CORNER DESCANSO">
      <formula>NOT(ISERROR(SEARCH("CORNER DESCANSO",H77)))</formula>
    </cfRule>
    <cfRule type="containsText" dxfId="4452" priority="4526" operator="containsText" text="BTS">
      <formula>NOT(ISERROR(SEARCH("BTS",H77)))</formula>
    </cfRule>
    <cfRule type="containsText" dxfId="4451" priority="4527" operator="containsText" text="CORNER FINAL">
      <formula>NOT(ISERROR(SEARCH("CORNER FINAL",H77)))</formula>
    </cfRule>
    <cfRule type="containsText" dxfId="4450" priority="4528" operator="containsText" text="GOL DESCANSO">
      <formula>NOT(ISERROR(SEARCH("GOL DESCANSO",H77)))</formula>
    </cfRule>
  </conditionalFormatting>
  <conditionalFormatting sqref="I76">
    <cfRule type="containsText" dxfId="4449" priority="4507" operator="containsText" text="Over 2.5">
      <formula>NOT(ISERROR(SEARCH("Over 2.5",I76)))</formula>
    </cfRule>
    <cfRule type="containsText" dxfId="4448" priority="4508" operator="containsText" text="BTS">
      <formula>NOT(ISERROR(SEARCH("BTS",I76)))</formula>
    </cfRule>
    <cfRule type="containsText" dxfId="4447" priority="4509" operator="containsText" text="No entrada">
      <formula>NOT(ISERROR(SEARCH("No entrada",I76)))</formula>
    </cfRule>
    <cfRule type="containsText" dxfId="4446" priority="4513" operator="containsText" text="2º Gol">
      <formula>NOT(ISERROR(SEARCH("2º Gol",I76)))</formula>
    </cfRule>
    <cfRule type="containsText" dxfId="4445" priority="4514" operator="containsText" text="1º Gol">
      <formula>NOT(ISERROR(SEARCH("1º Gol",I76)))</formula>
    </cfRule>
    <cfRule type="cellIs" dxfId="4444" priority="4515" operator="equal">
      <formula>"Protegida"</formula>
    </cfRule>
    <cfRule type="cellIs" dxfId="4443" priority="4516" operator="equal">
      <formula>"Cerrada"</formula>
    </cfRule>
    <cfRule type="cellIs" dxfId="4442" priority="4517" operator="equal">
      <formula>"Fallada"</formula>
    </cfRule>
    <cfRule type="cellIs" dxfId="4441" priority="4518" operator="equal">
      <formula>"Protegida"</formula>
    </cfRule>
    <cfRule type="cellIs" dxfId="4440" priority="4519" operator="equal">
      <formula>"2 Entradas"</formula>
    </cfRule>
    <cfRule type="cellIs" dxfId="4439" priority="4520" operator="equal">
      <formula>"1 Entrada"</formula>
    </cfRule>
  </conditionalFormatting>
  <conditionalFormatting sqref="H76">
    <cfRule type="containsText" dxfId="4438" priority="4505" operator="containsText" text="GOL 70">
      <formula>NOT(ISERROR(SEARCH("GOL 70",H76)))</formula>
    </cfRule>
    <cfRule type="containsText" dxfId="4437" priority="4506" operator="containsText" text="CORNER DESCANSO">
      <formula>NOT(ISERROR(SEARCH("CORNER DESCANSO",H76)))</formula>
    </cfRule>
    <cfRule type="containsText" dxfId="4436" priority="4510" operator="containsText" text="BTS">
      <formula>NOT(ISERROR(SEARCH("BTS",H76)))</formula>
    </cfRule>
    <cfRule type="containsText" dxfId="4435" priority="4511" operator="containsText" text="CORNER FINAL">
      <formula>NOT(ISERROR(SEARCH("CORNER FINAL",H76)))</formula>
    </cfRule>
    <cfRule type="containsText" dxfId="4434" priority="4512" operator="containsText" text="GOL DESCANSO">
      <formula>NOT(ISERROR(SEARCH("GOL DESCANSO",H76)))</formula>
    </cfRule>
  </conditionalFormatting>
  <conditionalFormatting sqref="I75">
    <cfRule type="containsText" dxfId="4433" priority="4491" operator="containsText" text="Over 2.5">
      <formula>NOT(ISERROR(SEARCH("Over 2.5",I75)))</formula>
    </cfRule>
    <cfRule type="containsText" dxfId="4432" priority="4492" operator="containsText" text="BTS">
      <formula>NOT(ISERROR(SEARCH("BTS",I75)))</formula>
    </cfRule>
    <cfRule type="containsText" dxfId="4431" priority="4493" operator="containsText" text="No entrada">
      <formula>NOT(ISERROR(SEARCH("No entrada",I75)))</formula>
    </cfRule>
    <cfRule type="containsText" dxfId="4430" priority="4497" operator="containsText" text="2º Gol">
      <formula>NOT(ISERROR(SEARCH("2º Gol",I75)))</formula>
    </cfRule>
    <cfRule type="containsText" dxfId="4429" priority="4498" operator="containsText" text="1º Gol">
      <formula>NOT(ISERROR(SEARCH("1º Gol",I75)))</formula>
    </cfRule>
    <cfRule type="cellIs" dxfId="4428" priority="4499" operator="equal">
      <formula>"Protegida"</formula>
    </cfRule>
    <cfRule type="cellIs" dxfId="4427" priority="4500" operator="equal">
      <formula>"Cerrada"</formula>
    </cfRule>
    <cfRule type="cellIs" dxfId="4426" priority="4501" operator="equal">
      <formula>"Fallada"</formula>
    </cfRule>
    <cfRule type="cellIs" dxfId="4425" priority="4502" operator="equal">
      <formula>"Protegida"</formula>
    </cfRule>
    <cfRule type="cellIs" dxfId="4424" priority="4503" operator="equal">
      <formula>"2 Entradas"</formula>
    </cfRule>
    <cfRule type="cellIs" dxfId="4423" priority="4504" operator="equal">
      <formula>"1 Entrada"</formula>
    </cfRule>
  </conditionalFormatting>
  <conditionalFormatting sqref="H75">
    <cfRule type="containsText" dxfId="4422" priority="4489" operator="containsText" text="GOL 70">
      <formula>NOT(ISERROR(SEARCH("GOL 70",H75)))</formula>
    </cfRule>
    <cfRule type="containsText" dxfId="4421" priority="4490" operator="containsText" text="CORNER DESCANSO">
      <formula>NOT(ISERROR(SEARCH("CORNER DESCANSO",H75)))</formula>
    </cfRule>
    <cfRule type="containsText" dxfId="4420" priority="4494" operator="containsText" text="BTS">
      <formula>NOT(ISERROR(SEARCH("BTS",H75)))</formula>
    </cfRule>
    <cfRule type="containsText" dxfId="4419" priority="4495" operator="containsText" text="CORNER FINAL">
      <formula>NOT(ISERROR(SEARCH("CORNER FINAL",H75)))</formula>
    </cfRule>
    <cfRule type="containsText" dxfId="4418" priority="4496" operator="containsText" text="GOL DESCANSO">
      <formula>NOT(ISERROR(SEARCH("GOL DESCANSO",H75)))</formula>
    </cfRule>
  </conditionalFormatting>
  <conditionalFormatting sqref="I77">
    <cfRule type="containsText" dxfId="4417" priority="4475" operator="containsText" text="Over 2.5">
      <formula>NOT(ISERROR(SEARCH("Over 2.5",I77)))</formula>
    </cfRule>
    <cfRule type="containsText" dxfId="4416" priority="4476" operator="containsText" text="BTS">
      <formula>NOT(ISERROR(SEARCH("BTS",I77)))</formula>
    </cfRule>
    <cfRule type="containsText" dxfId="4415" priority="4477" operator="containsText" text="No entrada">
      <formula>NOT(ISERROR(SEARCH("No entrada",I77)))</formula>
    </cfRule>
    <cfRule type="containsText" dxfId="4414" priority="4481" operator="containsText" text="2º Gol">
      <formula>NOT(ISERROR(SEARCH("2º Gol",I77)))</formula>
    </cfRule>
    <cfRule type="containsText" dxfId="4413" priority="4482" operator="containsText" text="1º Gol">
      <formula>NOT(ISERROR(SEARCH("1º Gol",I77)))</formula>
    </cfRule>
    <cfRule type="cellIs" dxfId="4412" priority="4483" operator="equal">
      <formula>"Protegida"</formula>
    </cfRule>
    <cfRule type="cellIs" dxfId="4411" priority="4484" operator="equal">
      <formula>"Cerrada"</formula>
    </cfRule>
    <cfRule type="cellIs" dxfId="4410" priority="4485" operator="equal">
      <formula>"Fallada"</formula>
    </cfRule>
    <cfRule type="cellIs" dxfId="4409" priority="4486" operator="equal">
      <formula>"Protegida"</formula>
    </cfRule>
    <cfRule type="cellIs" dxfId="4408" priority="4487" operator="equal">
      <formula>"2 Entradas"</formula>
    </cfRule>
    <cfRule type="cellIs" dxfId="4407" priority="4488" operator="equal">
      <formula>"1 Entrada"</formula>
    </cfRule>
  </conditionalFormatting>
  <conditionalFormatting sqref="H77">
    <cfRule type="containsText" dxfId="4406" priority="4473" operator="containsText" text="GOL 70">
      <formula>NOT(ISERROR(SEARCH("GOL 70",H77)))</formula>
    </cfRule>
    <cfRule type="containsText" dxfId="4405" priority="4474" operator="containsText" text="CORNER DESCANSO">
      <formula>NOT(ISERROR(SEARCH("CORNER DESCANSO",H77)))</formula>
    </cfRule>
    <cfRule type="containsText" dxfId="4404" priority="4478" operator="containsText" text="BTS">
      <formula>NOT(ISERROR(SEARCH("BTS",H77)))</formula>
    </cfRule>
    <cfRule type="containsText" dxfId="4403" priority="4479" operator="containsText" text="CORNER FINAL">
      <formula>NOT(ISERROR(SEARCH("CORNER FINAL",H77)))</formula>
    </cfRule>
    <cfRule type="containsText" dxfId="4402" priority="4480" operator="containsText" text="GOL DESCANSO">
      <formula>NOT(ISERROR(SEARCH("GOL DESCANSO",H77)))</formula>
    </cfRule>
  </conditionalFormatting>
  <conditionalFormatting sqref="I76">
    <cfRule type="containsText" dxfId="4401" priority="4459" operator="containsText" text="Over 2.5">
      <formula>NOT(ISERROR(SEARCH("Over 2.5",I76)))</formula>
    </cfRule>
    <cfRule type="containsText" dxfId="4400" priority="4460" operator="containsText" text="BTS">
      <formula>NOT(ISERROR(SEARCH("BTS",I76)))</formula>
    </cfRule>
    <cfRule type="containsText" dxfId="4399" priority="4461" operator="containsText" text="No entrada">
      <formula>NOT(ISERROR(SEARCH("No entrada",I76)))</formula>
    </cfRule>
    <cfRule type="containsText" dxfId="4398" priority="4465" operator="containsText" text="2º Gol">
      <formula>NOT(ISERROR(SEARCH("2º Gol",I76)))</formula>
    </cfRule>
    <cfRule type="containsText" dxfId="4397" priority="4466" operator="containsText" text="1º Gol">
      <formula>NOT(ISERROR(SEARCH("1º Gol",I76)))</formula>
    </cfRule>
    <cfRule type="cellIs" dxfId="4396" priority="4467" operator="equal">
      <formula>"Protegida"</formula>
    </cfRule>
    <cfRule type="cellIs" dxfId="4395" priority="4468" operator="equal">
      <formula>"Cerrada"</formula>
    </cfRule>
    <cfRule type="cellIs" dxfId="4394" priority="4469" operator="equal">
      <formula>"Fallada"</formula>
    </cfRule>
    <cfRule type="cellIs" dxfId="4393" priority="4470" operator="equal">
      <formula>"Protegida"</formula>
    </cfRule>
    <cfRule type="cellIs" dxfId="4392" priority="4471" operator="equal">
      <formula>"2 Entradas"</formula>
    </cfRule>
    <cfRule type="cellIs" dxfId="4391" priority="4472" operator="equal">
      <formula>"1 Entrada"</formula>
    </cfRule>
  </conditionalFormatting>
  <conditionalFormatting sqref="H76">
    <cfRule type="containsText" dxfId="4390" priority="4457" operator="containsText" text="GOL 70">
      <formula>NOT(ISERROR(SEARCH("GOL 70",H76)))</formula>
    </cfRule>
    <cfRule type="containsText" dxfId="4389" priority="4458" operator="containsText" text="CORNER DESCANSO">
      <formula>NOT(ISERROR(SEARCH("CORNER DESCANSO",H76)))</formula>
    </cfRule>
    <cfRule type="containsText" dxfId="4388" priority="4462" operator="containsText" text="BTS">
      <formula>NOT(ISERROR(SEARCH("BTS",H76)))</formula>
    </cfRule>
    <cfRule type="containsText" dxfId="4387" priority="4463" operator="containsText" text="CORNER FINAL">
      <formula>NOT(ISERROR(SEARCH("CORNER FINAL",H76)))</formula>
    </cfRule>
    <cfRule type="containsText" dxfId="4386" priority="4464" operator="containsText" text="GOL DESCANSO">
      <formula>NOT(ISERROR(SEARCH("GOL DESCANSO",H76)))</formula>
    </cfRule>
  </conditionalFormatting>
  <conditionalFormatting sqref="I75">
    <cfRule type="containsText" dxfId="4385" priority="4443" operator="containsText" text="Over 2.5">
      <formula>NOT(ISERROR(SEARCH("Over 2.5",I75)))</formula>
    </cfRule>
    <cfRule type="containsText" dxfId="4384" priority="4444" operator="containsText" text="BTS">
      <formula>NOT(ISERROR(SEARCH("BTS",I75)))</formula>
    </cfRule>
    <cfRule type="containsText" dxfId="4383" priority="4445" operator="containsText" text="No entrada">
      <formula>NOT(ISERROR(SEARCH("No entrada",I75)))</formula>
    </cfRule>
    <cfRule type="containsText" dxfId="4382" priority="4449" operator="containsText" text="2º Gol">
      <formula>NOT(ISERROR(SEARCH("2º Gol",I75)))</formula>
    </cfRule>
    <cfRule type="containsText" dxfId="4381" priority="4450" operator="containsText" text="1º Gol">
      <formula>NOT(ISERROR(SEARCH("1º Gol",I75)))</formula>
    </cfRule>
    <cfRule type="cellIs" dxfId="4380" priority="4451" operator="equal">
      <formula>"Protegida"</formula>
    </cfRule>
    <cfRule type="cellIs" dxfId="4379" priority="4452" operator="equal">
      <formula>"Cerrada"</formula>
    </cfRule>
    <cfRule type="cellIs" dxfId="4378" priority="4453" operator="equal">
      <formula>"Fallada"</formula>
    </cfRule>
    <cfRule type="cellIs" dxfId="4377" priority="4454" operator="equal">
      <formula>"Protegida"</formula>
    </cfRule>
    <cfRule type="cellIs" dxfId="4376" priority="4455" operator="equal">
      <formula>"2 Entradas"</formula>
    </cfRule>
    <cfRule type="cellIs" dxfId="4375" priority="4456" operator="equal">
      <formula>"1 Entrada"</formula>
    </cfRule>
  </conditionalFormatting>
  <conditionalFormatting sqref="H75">
    <cfRule type="containsText" dxfId="4374" priority="4441" operator="containsText" text="GOL 70">
      <formula>NOT(ISERROR(SEARCH("GOL 70",H75)))</formula>
    </cfRule>
    <cfRule type="containsText" dxfId="4373" priority="4442" operator="containsText" text="CORNER DESCANSO">
      <formula>NOT(ISERROR(SEARCH("CORNER DESCANSO",H75)))</formula>
    </cfRule>
    <cfRule type="containsText" dxfId="4372" priority="4446" operator="containsText" text="BTS">
      <formula>NOT(ISERROR(SEARCH("BTS",H75)))</formula>
    </cfRule>
    <cfRule type="containsText" dxfId="4371" priority="4447" operator="containsText" text="CORNER FINAL">
      <formula>NOT(ISERROR(SEARCH("CORNER FINAL",H75)))</formula>
    </cfRule>
    <cfRule type="containsText" dxfId="4370" priority="4448" operator="containsText" text="GOL DESCANSO">
      <formula>NOT(ISERROR(SEARCH("GOL DESCANSO",H75)))</formula>
    </cfRule>
  </conditionalFormatting>
  <conditionalFormatting sqref="I74">
    <cfRule type="containsText" dxfId="4369" priority="4427" operator="containsText" text="Over 2.5">
      <formula>NOT(ISERROR(SEARCH("Over 2.5",I74)))</formula>
    </cfRule>
    <cfRule type="containsText" dxfId="4368" priority="4428" operator="containsText" text="BTS">
      <formula>NOT(ISERROR(SEARCH("BTS",I74)))</formula>
    </cfRule>
    <cfRule type="containsText" dxfId="4367" priority="4429" operator="containsText" text="No entrada">
      <formula>NOT(ISERROR(SEARCH("No entrada",I74)))</formula>
    </cfRule>
    <cfRule type="containsText" dxfId="4366" priority="4433" operator="containsText" text="2º Gol">
      <formula>NOT(ISERROR(SEARCH("2º Gol",I74)))</formula>
    </cfRule>
    <cfRule type="containsText" dxfId="4365" priority="4434" operator="containsText" text="1º Gol">
      <formula>NOT(ISERROR(SEARCH("1º Gol",I74)))</formula>
    </cfRule>
    <cfRule type="cellIs" dxfId="4364" priority="4435" operator="equal">
      <formula>"Protegida"</formula>
    </cfRule>
    <cfRule type="cellIs" dxfId="4363" priority="4436" operator="equal">
      <formula>"Cerrada"</formula>
    </cfRule>
    <cfRule type="cellIs" dxfId="4362" priority="4437" operator="equal">
      <formula>"Fallada"</formula>
    </cfRule>
    <cfRule type="cellIs" dxfId="4361" priority="4438" operator="equal">
      <formula>"Protegida"</formula>
    </cfRule>
    <cfRule type="cellIs" dxfId="4360" priority="4439" operator="equal">
      <formula>"2 Entradas"</formula>
    </cfRule>
    <cfRule type="cellIs" dxfId="4359" priority="4440" operator="equal">
      <formula>"1 Entrada"</formula>
    </cfRule>
  </conditionalFormatting>
  <conditionalFormatting sqref="H74">
    <cfRule type="containsText" dxfId="4358" priority="4425" operator="containsText" text="GOL 70">
      <formula>NOT(ISERROR(SEARCH("GOL 70",H74)))</formula>
    </cfRule>
    <cfRule type="containsText" dxfId="4357" priority="4426" operator="containsText" text="CORNER DESCANSO">
      <formula>NOT(ISERROR(SEARCH("CORNER DESCANSO",H74)))</formula>
    </cfRule>
    <cfRule type="containsText" dxfId="4356" priority="4430" operator="containsText" text="BTS">
      <formula>NOT(ISERROR(SEARCH("BTS",H74)))</formula>
    </cfRule>
    <cfRule type="containsText" dxfId="4355" priority="4431" operator="containsText" text="CORNER FINAL">
      <formula>NOT(ISERROR(SEARCH("CORNER FINAL",H74)))</formula>
    </cfRule>
    <cfRule type="containsText" dxfId="4354" priority="4432" operator="containsText" text="GOL DESCANSO">
      <formula>NOT(ISERROR(SEARCH("GOL DESCANSO",H74)))</formula>
    </cfRule>
  </conditionalFormatting>
  <conditionalFormatting sqref="I83">
    <cfRule type="containsText" dxfId="4353" priority="4411" operator="containsText" text="Over 2.5">
      <formula>NOT(ISERROR(SEARCH("Over 2.5",I83)))</formula>
    </cfRule>
    <cfRule type="containsText" dxfId="4352" priority="4412" operator="containsText" text="BTS">
      <formula>NOT(ISERROR(SEARCH("BTS",I83)))</formula>
    </cfRule>
    <cfRule type="containsText" dxfId="4351" priority="4413" operator="containsText" text="No entrada">
      <formula>NOT(ISERROR(SEARCH("No entrada",I83)))</formula>
    </cfRule>
    <cfRule type="containsText" dxfId="4350" priority="4417" operator="containsText" text="2º Gol">
      <formula>NOT(ISERROR(SEARCH("2º Gol",I83)))</formula>
    </cfRule>
    <cfRule type="containsText" dxfId="4349" priority="4418" operator="containsText" text="1º Gol">
      <formula>NOT(ISERROR(SEARCH("1º Gol",I83)))</formula>
    </cfRule>
    <cfRule type="cellIs" dxfId="4348" priority="4419" operator="equal">
      <formula>"Protegida"</formula>
    </cfRule>
    <cfRule type="cellIs" dxfId="4347" priority="4420" operator="equal">
      <formula>"Cerrada"</formula>
    </cfRule>
    <cfRule type="cellIs" dxfId="4346" priority="4421" operator="equal">
      <formula>"Fallada"</formula>
    </cfRule>
    <cfRule type="cellIs" dxfId="4345" priority="4422" operator="equal">
      <formula>"Protegida"</formula>
    </cfRule>
    <cfRule type="cellIs" dxfId="4344" priority="4423" operator="equal">
      <formula>"2 Entradas"</formula>
    </cfRule>
    <cfRule type="cellIs" dxfId="4343" priority="4424" operator="equal">
      <formula>"1 Entrada"</formula>
    </cfRule>
  </conditionalFormatting>
  <conditionalFormatting sqref="H83">
    <cfRule type="containsText" dxfId="4342" priority="4409" operator="containsText" text="GOL 70">
      <formula>NOT(ISERROR(SEARCH("GOL 70",H83)))</formula>
    </cfRule>
    <cfRule type="containsText" dxfId="4341" priority="4410" operator="containsText" text="CORNER DESCANSO">
      <formula>NOT(ISERROR(SEARCH("CORNER DESCANSO",H83)))</formula>
    </cfRule>
    <cfRule type="containsText" dxfId="4340" priority="4414" operator="containsText" text="BTS">
      <formula>NOT(ISERROR(SEARCH("BTS",H83)))</formula>
    </cfRule>
    <cfRule type="containsText" dxfId="4339" priority="4415" operator="containsText" text="CORNER FINAL">
      <formula>NOT(ISERROR(SEARCH("CORNER FINAL",H83)))</formula>
    </cfRule>
    <cfRule type="containsText" dxfId="4338" priority="4416" operator="containsText" text="GOL DESCANSO">
      <formula>NOT(ISERROR(SEARCH("GOL DESCANSO",H83)))</formula>
    </cfRule>
  </conditionalFormatting>
  <conditionalFormatting sqref="I82">
    <cfRule type="containsText" dxfId="4337" priority="4395" operator="containsText" text="Over 2.5">
      <formula>NOT(ISERROR(SEARCH("Over 2.5",I82)))</formula>
    </cfRule>
    <cfRule type="containsText" dxfId="4336" priority="4396" operator="containsText" text="BTS">
      <formula>NOT(ISERROR(SEARCH("BTS",I82)))</formula>
    </cfRule>
    <cfRule type="containsText" dxfId="4335" priority="4397" operator="containsText" text="No entrada">
      <formula>NOT(ISERROR(SEARCH("No entrada",I82)))</formula>
    </cfRule>
    <cfRule type="containsText" dxfId="4334" priority="4401" operator="containsText" text="2º Gol">
      <formula>NOT(ISERROR(SEARCH("2º Gol",I82)))</formula>
    </cfRule>
    <cfRule type="containsText" dxfId="4333" priority="4402" operator="containsText" text="1º Gol">
      <formula>NOT(ISERROR(SEARCH("1º Gol",I82)))</formula>
    </cfRule>
    <cfRule type="cellIs" dxfId="4332" priority="4403" operator="equal">
      <formula>"Protegida"</formula>
    </cfRule>
    <cfRule type="cellIs" dxfId="4331" priority="4404" operator="equal">
      <formula>"Cerrada"</formula>
    </cfRule>
    <cfRule type="cellIs" dxfId="4330" priority="4405" operator="equal">
      <formula>"Fallada"</formula>
    </cfRule>
    <cfRule type="cellIs" dxfId="4329" priority="4406" operator="equal">
      <formula>"Protegida"</formula>
    </cfRule>
    <cfRule type="cellIs" dxfId="4328" priority="4407" operator="equal">
      <formula>"2 Entradas"</formula>
    </cfRule>
    <cfRule type="cellIs" dxfId="4327" priority="4408" operator="equal">
      <formula>"1 Entrada"</formula>
    </cfRule>
  </conditionalFormatting>
  <conditionalFormatting sqref="H82">
    <cfRule type="containsText" dxfId="4326" priority="4393" operator="containsText" text="GOL 70">
      <formula>NOT(ISERROR(SEARCH("GOL 70",H82)))</formula>
    </cfRule>
    <cfRule type="containsText" dxfId="4325" priority="4394" operator="containsText" text="CORNER DESCANSO">
      <formula>NOT(ISERROR(SEARCH("CORNER DESCANSO",H82)))</formula>
    </cfRule>
    <cfRule type="containsText" dxfId="4324" priority="4398" operator="containsText" text="BTS">
      <formula>NOT(ISERROR(SEARCH("BTS",H82)))</formula>
    </cfRule>
    <cfRule type="containsText" dxfId="4323" priority="4399" operator="containsText" text="CORNER FINAL">
      <formula>NOT(ISERROR(SEARCH("CORNER FINAL",H82)))</formula>
    </cfRule>
    <cfRule type="containsText" dxfId="4322" priority="4400" operator="containsText" text="GOL DESCANSO">
      <formula>NOT(ISERROR(SEARCH("GOL DESCANSO",H82)))</formula>
    </cfRule>
  </conditionalFormatting>
  <conditionalFormatting sqref="I81">
    <cfRule type="containsText" dxfId="4321" priority="4379" operator="containsText" text="Over 2.5">
      <formula>NOT(ISERROR(SEARCH("Over 2.5",I81)))</formula>
    </cfRule>
    <cfRule type="containsText" dxfId="4320" priority="4380" operator="containsText" text="BTS">
      <formula>NOT(ISERROR(SEARCH("BTS",I81)))</formula>
    </cfRule>
    <cfRule type="containsText" dxfId="4319" priority="4381" operator="containsText" text="No entrada">
      <formula>NOT(ISERROR(SEARCH("No entrada",I81)))</formula>
    </cfRule>
    <cfRule type="containsText" dxfId="4318" priority="4385" operator="containsText" text="2º Gol">
      <formula>NOT(ISERROR(SEARCH("2º Gol",I81)))</formula>
    </cfRule>
    <cfRule type="containsText" dxfId="4317" priority="4386" operator="containsText" text="1º Gol">
      <formula>NOT(ISERROR(SEARCH("1º Gol",I81)))</formula>
    </cfRule>
    <cfRule type="cellIs" dxfId="4316" priority="4387" operator="equal">
      <formula>"Protegida"</formula>
    </cfRule>
    <cfRule type="cellIs" dxfId="4315" priority="4388" operator="equal">
      <formula>"Cerrada"</formula>
    </cfRule>
    <cfRule type="cellIs" dxfId="4314" priority="4389" operator="equal">
      <formula>"Fallada"</formula>
    </cfRule>
    <cfRule type="cellIs" dxfId="4313" priority="4390" operator="equal">
      <formula>"Protegida"</formula>
    </cfRule>
    <cfRule type="cellIs" dxfId="4312" priority="4391" operator="equal">
      <formula>"2 Entradas"</formula>
    </cfRule>
    <cfRule type="cellIs" dxfId="4311" priority="4392" operator="equal">
      <formula>"1 Entrada"</formula>
    </cfRule>
  </conditionalFormatting>
  <conditionalFormatting sqref="H81">
    <cfRule type="containsText" dxfId="4310" priority="4377" operator="containsText" text="GOL 70">
      <formula>NOT(ISERROR(SEARCH("GOL 70",H81)))</formula>
    </cfRule>
    <cfRule type="containsText" dxfId="4309" priority="4378" operator="containsText" text="CORNER DESCANSO">
      <formula>NOT(ISERROR(SEARCH("CORNER DESCANSO",H81)))</formula>
    </cfRule>
    <cfRule type="containsText" dxfId="4308" priority="4382" operator="containsText" text="BTS">
      <formula>NOT(ISERROR(SEARCH("BTS",H81)))</formula>
    </cfRule>
    <cfRule type="containsText" dxfId="4307" priority="4383" operator="containsText" text="CORNER FINAL">
      <formula>NOT(ISERROR(SEARCH("CORNER FINAL",H81)))</formula>
    </cfRule>
    <cfRule type="containsText" dxfId="4306" priority="4384" operator="containsText" text="GOL DESCANSO">
      <formula>NOT(ISERROR(SEARCH("GOL DESCANSO",H81)))</formula>
    </cfRule>
  </conditionalFormatting>
  <conditionalFormatting sqref="I80">
    <cfRule type="containsText" dxfId="4305" priority="4363" operator="containsText" text="Over 2.5">
      <formula>NOT(ISERROR(SEARCH("Over 2.5",I80)))</formula>
    </cfRule>
    <cfRule type="containsText" dxfId="4304" priority="4364" operator="containsText" text="BTS">
      <formula>NOT(ISERROR(SEARCH("BTS",I80)))</formula>
    </cfRule>
    <cfRule type="containsText" dxfId="4303" priority="4365" operator="containsText" text="No entrada">
      <formula>NOT(ISERROR(SEARCH("No entrada",I80)))</formula>
    </cfRule>
    <cfRule type="containsText" dxfId="4302" priority="4369" operator="containsText" text="2º Gol">
      <formula>NOT(ISERROR(SEARCH("2º Gol",I80)))</formula>
    </cfRule>
    <cfRule type="containsText" dxfId="4301" priority="4370" operator="containsText" text="1º Gol">
      <formula>NOT(ISERROR(SEARCH("1º Gol",I80)))</formula>
    </cfRule>
    <cfRule type="cellIs" dxfId="4300" priority="4371" operator="equal">
      <formula>"Protegida"</formula>
    </cfRule>
    <cfRule type="cellIs" dxfId="4299" priority="4372" operator="equal">
      <formula>"Cerrada"</formula>
    </cfRule>
    <cfRule type="cellIs" dxfId="4298" priority="4373" operator="equal">
      <formula>"Fallada"</formula>
    </cfRule>
    <cfRule type="cellIs" dxfId="4297" priority="4374" operator="equal">
      <formula>"Protegida"</formula>
    </cfRule>
    <cfRule type="cellIs" dxfId="4296" priority="4375" operator="equal">
      <formula>"2 Entradas"</formula>
    </cfRule>
    <cfRule type="cellIs" dxfId="4295" priority="4376" operator="equal">
      <formula>"1 Entrada"</formula>
    </cfRule>
  </conditionalFormatting>
  <conditionalFormatting sqref="H80">
    <cfRule type="containsText" dxfId="4294" priority="4361" operator="containsText" text="GOL 70">
      <formula>NOT(ISERROR(SEARCH("GOL 70",H80)))</formula>
    </cfRule>
    <cfRule type="containsText" dxfId="4293" priority="4362" operator="containsText" text="CORNER DESCANSO">
      <formula>NOT(ISERROR(SEARCH("CORNER DESCANSO",H80)))</formula>
    </cfRule>
    <cfRule type="containsText" dxfId="4292" priority="4366" operator="containsText" text="BTS">
      <formula>NOT(ISERROR(SEARCH("BTS",H80)))</formula>
    </cfRule>
    <cfRule type="containsText" dxfId="4291" priority="4367" operator="containsText" text="CORNER FINAL">
      <formula>NOT(ISERROR(SEARCH("CORNER FINAL",H80)))</formula>
    </cfRule>
    <cfRule type="containsText" dxfId="4290" priority="4368" operator="containsText" text="GOL DESCANSO">
      <formula>NOT(ISERROR(SEARCH("GOL DESCANSO",H80)))</formula>
    </cfRule>
  </conditionalFormatting>
  <conditionalFormatting sqref="I82">
    <cfRule type="containsText" dxfId="4289" priority="4347" operator="containsText" text="Over 2.5">
      <formula>NOT(ISERROR(SEARCH("Over 2.5",I82)))</formula>
    </cfRule>
    <cfRule type="containsText" dxfId="4288" priority="4348" operator="containsText" text="BTS">
      <formula>NOT(ISERROR(SEARCH("BTS",I82)))</formula>
    </cfRule>
    <cfRule type="containsText" dxfId="4287" priority="4349" operator="containsText" text="No entrada">
      <formula>NOT(ISERROR(SEARCH("No entrada",I82)))</formula>
    </cfRule>
    <cfRule type="containsText" dxfId="4286" priority="4353" operator="containsText" text="2º Gol">
      <formula>NOT(ISERROR(SEARCH("2º Gol",I82)))</formula>
    </cfRule>
    <cfRule type="containsText" dxfId="4285" priority="4354" operator="containsText" text="1º Gol">
      <formula>NOT(ISERROR(SEARCH("1º Gol",I82)))</formula>
    </cfRule>
    <cfRule type="cellIs" dxfId="4284" priority="4355" operator="equal">
      <formula>"Protegida"</formula>
    </cfRule>
    <cfRule type="cellIs" dxfId="4283" priority="4356" operator="equal">
      <formula>"Cerrada"</formula>
    </cfRule>
    <cfRule type="cellIs" dxfId="4282" priority="4357" operator="equal">
      <formula>"Fallada"</formula>
    </cfRule>
    <cfRule type="cellIs" dxfId="4281" priority="4358" operator="equal">
      <formula>"Protegida"</formula>
    </cfRule>
    <cfRule type="cellIs" dxfId="4280" priority="4359" operator="equal">
      <formula>"2 Entradas"</formula>
    </cfRule>
    <cfRule type="cellIs" dxfId="4279" priority="4360" operator="equal">
      <formula>"1 Entrada"</formula>
    </cfRule>
  </conditionalFormatting>
  <conditionalFormatting sqref="H82">
    <cfRule type="containsText" dxfId="4278" priority="4345" operator="containsText" text="GOL 70">
      <formula>NOT(ISERROR(SEARCH("GOL 70",H82)))</formula>
    </cfRule>
    <cfRule type="containsText" dxfId="4277" priority="4346" operator="containsText" text="CORNER DESCANSO">
      <formula>NOT(ISERROR(SEARCH("CORNER DESCANSO",H82)))</formula>
    </cfRule>
    <cfRule type="containsText" dxfId="4276" priority="4350" operator="containsText" text="BTS">
      <formula>NOT(ISERROR(SEARCH("BTS",H82)))</formula>
    </cfRule>
    <cfRule type="containsText" dxfId="4275" priority="4351" operator="containsText" text="CORNER FINAL">
      <formula>NOT(ISERROR(SEARCH("CORNER FINAL",H82)))</formula>
    </cfRule>
    <cfRule type="containsText" dxfId="4274" priority="4352" operator="containsText" text="GOL DESCANSO">
      <formula>NOT(ISERROR(SEARCH("GOL DESCANSO",H82)))</formula>
    </cfRule>
  </conditionalFormatting>
  <conditionalFormatting sqref="I81">
    <cfRule type="containsText" dxfId="4273" priority="4331" operator="containsText" text="Over 2.5">
      <formula>NOT(ISERROR(SEARCH("Over 2.5",I81)))</formula>
    </cfRule>
    <cfRule type="containsText" dxfId="4272" priority="4332" operator="containsText" text="BTS">
      <formula>NOT(ISERROR(SEARCH("BTS",I81)))</formula>
    </cfRule>
    <cfRule type="containsText" dxfId="4271" priority="4333" operator="containsText" text="No entrada">
      <formula>NOT(ISERROR(SEARCH("No entrada",I81)))</formula>
    </cfRule>
    <cfRule type="containsText" dxfId="4270" priority="4337" operator="containsText" text="2º Gol">
      <formula>NOT(ISERROR(SEARCH("2º Gol",I81)))</formula>
    </cfRule>
    <cfRule type="containsText" dxfId="4269" priority="4338" operator="containsText" text="1º Gol">
      <formula>NOT(ISERROR(SEARCH("1º Gol",I81)))</formula>
    </cfRule>
    <cfRule type="cellIs" dxfId="4268" priority="4339" operator="equal">
      <formula>"Protegida"</formula>
    </cfRule>
    <cfRule type="cellIs" dxfId="4267" priority="4340" operator="equal">
      <formula>"Cerrada"</formula>
    </cfRule>
    <cfRule type="cellIs" dxfId="4266" priority="4341" operator="equal">
      <formula>"Fallada"</formula>
    </cfRule>
    <cfRule type="cellIs" dxfId="4265" priority="4342" operator="equal">
      <formula>"Protegida"</formula>
    </cfRule>
    <cfRule type="cellIs" dxfId="4264" priority="4343" operator="equal">
      <formula>"2 Entradas"</formula>
    </cfRule>
    <cfRule type="cellIs" dxfId="4263" priority="4344" operator="equal">
      <formula>"1 Entrada"</formula>
    </cfRule>
  </conditionalFormatting>
  <conditionalFormatting sqref="H81">
    <cfRule type="containsText" dxfId="4262" priority="4329" operator="containsText" text="GOL 70">
      <formula>NOT(ISERROR(SEARCH("GOL 70",H81)))</formula>
    </cfRule>
    <cfRule type="containsText" dxfId="4261" priority="4330" operator="containsText" text="CORNER DESCANSO">
      <formula>NOT(ISERROR(SEARCH("CORNER DESCANSO",H81)))</formula>
    </cfRule>
    <cfRule type="containsText" dxfId="4260" priority="4334" operator="containsText" text="BTS">
      <formula>NOT(ISERROR(SEARCH("BTS",H81)))</formula>
    </cfRule>
    <cfRule type="containsText" dxfId="4259" priority="4335" operator="containsText" text="CORNER FINAL">
      <formula>NOT(ISERROR(SEARCH("CORNER FINAL",H81)))</formula>
    </cfRule>
    <cfRule type="containsText" dxfId="4258" priority="4336" operator="containsText" text="GOL DESCANSO">
      <formula>NOT(ISERROR(SEARCH("GOL DESCANSO",H81)))</formula>
    </cfRule>
  </conditionalFormatting>
  <conditionalFormatting sqref="I80">
    <cfRule type="containsText" dxfId="4257" priority="4315" operator="containsText" text="Over 2.5">
      <formula>NOT(ISERROR(SEARCH("Over 2.5",I80)))</formula>
    </cfRule>
    <cfRule type="containsText" dxfId="4256" priority="4316" operator="containsText" text="BTS">
      <formula>NOT(ISERROR(SEARCH("BTS",I80)))</formula>
    </cfRule>
    <cfRule type="containsText" dxfId="4255" priority="4317" operator="containsText" text="No entrada">
      <formula>NOT(ISERROR(SEARCH("No entrada",I80)))</formula>
    </cfRule>
    <cfRule type="containsText" dxfId="4254" priority="4321" operator="containsText" text="2º Gol">
      <formula>NOT(ISERROR(SEARCH("2º Gol",I80)))</formula>
    </cfRule>
    <cfRule type="containsText" dxfId="4253" priority="4322" operator="containsText" text="1º Gol">
      <formula>NOT(ISERROR(SEARCH("1º Gol",I80)))</formula>
    </cfRule>
    <cfRule type="cellIs" dxfId="4252" priority="4323" operator="equal">
      <formula>"Protegida"</formula>
    </cfRule>
    <cfRule type="cellIs" dxfId="4251" priority="4324" operator="equal">
      <formula>"Cerrada"</formula>
    </cfRule>
    <cfRule type="cellIs" dxfId="4250" priority="4325" operator="equal">
      <formula>"Fallada"</formula>
    </cfRule>
    <cfRule type="cellIs" dxfId="4249" priority="4326" operator="equal">
      <formula>"Protegida"</formula>
    </cfRule>
    <cfRule type="cellIs" dxfId="4248" priority="4327" operator="equal">
      <formula>"2 Entradas"</formula>
    </cfRule>
    <cfRule type="cellIs" dxfId="4247" priority="4328" operator="equal">
      <formula>"1 Entrada"</formula>
    </cfRule>
  </conditionalFormatting>
  <conditionalFormatting sqref="H80">
    <cfRule type="containsText" dxfId="4246" priority="4313" operator="containsText" text="GOL 70">
      <formula>NOT(ISERROR(SEARCH("GOL 70",H80)))</formula>
    </cfRule>
    <cfRule type="containsText" dxfId="4245" priority="4314" operator="containsText" text="CORNER DESCANSO">
      <formula>NOT(ISERROR(SEARCH("CORNER DESCANSO",H80)))</formula>
    </cfRule>
    <cfRule type="containsText" dxfId="4244" priority="4318" operator="containsText" text="BTS">
      <formula>NOT(ISERROR(SEARCH("BTS",H80)))</formula>
    </cfRule>
    <cfRule type="containsText" dxfId="4243" priority="4319" operator="containsText" text="CORNER FINAL">
      <formula>NOT(ISERROR(SEARCH("CORNER FINAL",H80)))</formula>
    </cfRule>
    <cfRule type="containsText" dxfId="4242" priority="4320" operator="containsText" text="GOL DESCANSO">
      <formula>NOT(ISERROR(SEARCH("GOL DESCANSO",H80)))</formula>
    </cfRule>
  </conditionalFormatting>
  <conditionalFormatting sqref="I79">
    <cfRule type="containsText" dxfId="4241" priority="4299" operator="containsText" text="Over 2.5">
      <formula>NOT(ISERROR(SEARCH("Over 2.5",I79)))</formula>
    </cfRule>
    <cfRule type="containsText" dxfId="4240" priority="4300" operator="containsText" text="BTS">
      <formula>NOT(ISERROR(SEARCH("BTS",I79)))</formula>
    </cfRule>
    <cfRule type="containsText" dxfId="4239" priority="4301" operator="containsText" text="No entrada">
      <formula>NOT(ISERROR(SEARCH("No entrada",I79)))</formula>
    </cfRule>
    <cfRule type="containsText" dxfId="4238" priority="4305" operator="containsText" text="2º Gol">
      <formula>NOT(ISERROR(SEARCH("2º Gol",I79)))</formula>
    </cfRule>
    <cfRule type="containsText" dxfId="4237" priority="4306" operator="containsText" text="1º Gol">
      <formula>NOT(ISERROR(SEARCH("1º Gol",I79)))</formula>
    </cfRule>
    <cfRule type="cellIs" dxfId="4236" priority="4307" operator="equal">
      <formula>"Protegida"</formula>
    </cfRule>
    <cfRule type="cellIs" dxfId="4235" priority="4308" operator="equal">
      <formula>"Cerrada"</formula>
    </cfRule>
    <cfRule type="cellIs" dxfId="4234" priority="4309" operator="equal">
      <formula>"Fallada"</formula>
    </cfRule>
    <cfRule type="cellIs" dxfId="4233" priority="4310" operator="equal">
      <formula>"Protegida"</formula>
    </cfRule>
    <cfRule type="cellIs" dxfId="4232" priority="4311" operator="equal">
      <formula>"2 Entradas"</formula>
    </cfRule>
    <cfRule type="cellIs" dxfId="4231" priority="4312" operator="equal">
      <formula>"1 Entrada"</formula>
    </cfRule>
  </conditionalFormatting>
  <conditionalFormatting sqref="H79">
    <cfRule type="containsText" dxfId="4230" priority="4297" operator="containsText" text="GOL 70">
      <formula>NOT(ISERROR(SEARCH("GOL 70",H79)))</formula>
    </cfRule>
    <cfRule type="containsText" dxfId="4229" priority="4298" operator="containsText" text="CORNER DESCANSO">
      <formula>NOT(ISERROR(SEARCH("CORNER DESCANSO",H79)))</formula>
    </cfRule>
    <cfRule type="containsText" dxfId="4228" priority="4302" operator="containsText" text="BTS">
      <formula>NOT(ISERROR(SEARCH("BTS",H79)))</formula>
    </cfRule>
    <cfRule type="containsText" dxfId="4227" priority="4303" operator="containsText" text="CORNER FINAL">
      <formula>NOT(ISERROR(SEARCH("CORNER FINAL",H79)))</formula>
    </cfRule>
    <cfRule type="containsText" dxfId="4226" priority="4304" operator="containsText" text="GOL DESCANSO">
      <formula>NOT(ISERROR(SEARCH("GOL DESCANSO",H79)))</formula>
    </cfRule>
  </conditionalFormatting>
  <conditionalFormatting sqref="I83">
    <cfRule type="containsText" dxfId="4225" priority="4283" operator="containsText" text="Over 2.5">
      <formula>NOT(ISERROR(SEARCH("Over 2.5",I83)))</formula>
    </cfRule>
    <cfRule type="containsText" dxfId="4224" priority="4284" operator="containsText" text="BTS">
      <formula>NOT(ISERROR(SEARCH("BTS",I83)))</formula>
    </cfRule>
    <cfRule type="containsText" dxfId="4223" priority="4285" operator="containsText" text="No entrada">
      <formula>NOT(ISERROR(SEARCH("No entrada",I83)))</formula>
    </cfRule>
    <cfRule type="containsText" dxfId="4222" priority="4289" operator="containsText" text="2º Gol">
      <formula>NOT(ISERROR(SEARCH("2º Gol",I83)))</formula>
    </cfRule>
    <cfRule type="containsText" dxfId="4221" priority="4290" operator="containsText" text="1º Gol">
      <formula>NOT(ISERROR(SEARCH("1º Gol",I83)))</formula>
    </cfRule>
    <cfRule type="cellIs" dxfId="4220" priority="4291" operator="equal">
      <formula>"Protegida"</formula>
    </cfRule>
    <cfRule type="cellIs" dxfId="4219" priority="4292" operator="equal">
      <formula>"Cerrada"</formula>
    </cfRule>
    <cfRule type="cellIs" dxfId="4218" priority="4293" operator="equal">
      <formula>"Fallada"</formula>
    </cfRule>
    <cfRule type="cellIs" dxfId="4217" priority="4294" operator="equal">
      <formula>"Protegida"</formula>
    </cfRule>
    <cfRule type="cellIs" dxfId="4216" priority="4295" operator="equal">
      <formula>"2 Entradas"</formula>
    </cfRule>
    <cfRule type="cellIs" dxfId="4215" priority="4296" operator="equal">
      <formula>"1 Entrada"</formula>
    </cfRule>
  </conditionalFormatting>
  <conditionalFormatting sqref="H83">
    <cfRule type="containsText" dxfId="4214" priority="4281" operator="containsText" text="GOL 70">
      <formula>NOT(ISERROR(SEARCH("GOL 70",H83)))</formula>
    </cfRule>
    <cfRule type="containsText" dxfId="4213" priority="4282" operator="containsText" text="CORNER DESCANSO">
      <formula>NOT(ISERROR(SEARCH("CORNER DESCANSO",H83)))</formula>
    </cfRule>
    <cfRule type="containsText" dxfId="4212" priority="4286" operator="containsText" text="BTS">
      <formula>NOT(ISERROR(SEARCH("BTS",H83)))</formula>
    </cfRule>
    <cfRule type="containsText" dxfId="4211" priority="4287" operator="containsText" text="CORNER FINAL">
      <formula>NOT(ISERROR(SEARCH("CORNER FINAL",H83)))</formula>
    </cfRule>
    <cfRule type="containsText" dxfId="4210" priority="4288" operator="containsText" text="GOL DESCANSO">
      <formula>NOT(ISERROR(SEARCH("GOL DESCANSO",H83)))</formula>
    </cfRule>
  </conditionalFormatting>
  <conditionalFormatting sqref="I83">
    <cfRule type="containsText" dxfId="4209" priority="4267" operator="containsText" text="Over 2.5">
      <formula>NOT(ISERROR(SEARCH("Over 2.5",I83)))</formula>
    </cfRule>
    <cfRule type="containsText" dxfId="4208" priority="4268" operator="containsText" text="BTS">
      <formula>NOT(ISERROR(SEARCH("BTS",I83)))</formula>
    </cfRule>
    <cfRule type="containsText" dxfId="4207" priority="4269" operator="containsText" text="No entrada">
      <formula>NOT(ISERROR(SEARCH("No entrada",I83)))</formula>
    </cfRule>
    <cfRule type="containsText" dxfId="4206" priority="4273" operator="containsText" text="2º Gol">
      <formula>NOT(ISERROR(SEARCH("2º Gol",I83)))</formula>
    </cfRule>
    <cfRule type="containsText" dxfId="4205" priority="4274" operator="containsText" text="1º Gol">
      <formula>NOT(ISERROR(SEARCH("1º Gol",I83)))</formula>
    </cfRule>
    <cfRule type="cellIs" dxfId="4204" priority="4275" operator="equal">
      <formula>"Protegida"</formula>
    </cfRule>
    <cfRule type="cellIs" dxfId="4203" priority="4276" operator="equal">
      <formula>"Cerrada"</formula>
    </cfRule>
    <cfRule type="cellIs" dxfId="4202" priority="4277" operator="equal">
      <formula>"Fallada"</formula>
    </cfRule>
    <cfRule type="cellIs" dxfId="4201" priority="4278" operator="equal">
      <formula>"Protegida"</formula>
    </cfRule>
    <cfRule type="cellIs" dxfId="4200" priority="4279" operator="equal">
      <formula>"2 Entradas"</formula>
    </cfRule>
    <cfRule type="cellIs" dxfId="4199" priority="4280" operator="equal">
      <formula>"1 Entrada"</formula>
    </cfRule>
  </conditionalFormatting>
  <conditionalFormatting sqref="H83">
    <cfRule type="containsText" dxfId="4198" priority="4265" operator="containsText" text="GOL 70">
      <formula>NOT(ISERROR(SEARCH("GOL 70",H83)))</formula>
    </cfRule>
    <cfRule type="containsText" dxfId="4197" priority="4266" operator="containsText" text="CORNER DESCANSO">
      <formula>NOT(ISERROR(SEARCH("CORNER DESCANSO",H83)))</formula>
    </cfRule>
    <cfRule type="containsText" dxfId="4196" priority="4270" operator="containsText" text="BTS">
      <formula>NOT(ISERROR(SEARCH("BTS",H83)))</formula>
    </cfRule>
    <cfRule type="containsText" dxfId="4195" priority="4271" operator="containsText" text="CORNER FINAL">
      <formula>NOT(ISERROR(SEARCH("CORNER FINAL",H83)))</formula>
    </cfRule>
    <cfRule type="containsText" dxfId="4194" priority="4272" operator="containsText" text="GOL DESCANSO">
      <formula>NOT(ISERROR(SEARCH("GOL DESCANSO",H83)))</formula>
    </cfRule>
  </conditionalFormatting>
  <conditionalFormatting sqref="I82">
    <cfRule type="containsText" dxfId="4193" priority="4251" operator="containsText" text="Over 2.5">
      <formula>NOT(ISERROR(SEARCH("Over 2.5",I82)))</formula>
    </cfRule>
    <cfRule type="containsText" dxfId="4192" priority="4252" operator="containsText" text="BTS">
      <formula>NOT(ISERROR(SEARCH("BTS",I82)))</formula>
    </cfRule>
    <cfRule type="containsText" dxfId="4191" priority="4253" operator="containsText" text="No entrada">
      <formula>NOT(ISERROR(SEARCH("No entrada",I82)))</formula>
    </cfRule>
    <cfRule type="containsText" dxfId="4190" priority="4257" operator="containsText" text="2º Gol">
      <formula>NOT(ISERROR(SEARCH("2º Gol",I82)))</formula>
    </cfRule>
    <cfRule type="containsText" dxfId="4189" priority="4258" operator="containsText" text="1º Gol">
      <formula>NOT(ISERROR(SEARCH("1º Gol",I82)))</formula>
    </cfRule>
    <cfRule type="cellIs" dxfId="4188" priority="4259" operator="equal">
      <formula>"Protegida"</formula>
    </cfRule>
    <cfRule type="cellIs" dxfId="4187" priority="4260" operator="equal">
      <formula>"Cerrada"</formula>
    </cfRule>
    <cfRule type="cellIs" dxfId="4186" priority="4261" operator="equal">
      <formula>"Fallada"</formula>
    </cfRule>
    <cfRule type="cellIs" dxfId="4185" priority="4262" operator="equal">
      <formula>"Protegida"</formula>
    </cfRule>
    <cfRule type="cellIs" dxfId="4184" priority="4263" operator="equal">
      <formula>"2 Entradas"</formula>
    </cfRule>
    <cfRule type="cellIs" dxfId="4183" priority="4264" operator="equal">
      <formula>"1 Entrada"</formula>
    </cfRule>
  </conditionalFormatting>
  <conditionalFormatting sqref="H82">
    <cfRule type="containsText" dxfId="4182" priority="4249" operator="containsText" text="GOL 70">
      <formula>NOT(ISERROR(SEARCH("GOL 70",H82)))</formula>
    </cfRule>
    <cfRule type="containsText" dxfId="4181" priority="4250" operator="containsText" text="CORNER DESCANSO">
      <formula>NOT(ISERROR(SEARCH("CORNER DESCANSO",H82)))</formula>
    </cfRule>
    <cfRule type="containsText" dxfId="4180" priority="4254" operator="containsText" text="BTS">
      <formula>NOT(ISERROR(SEARCH("BTS",H82)))</formula>
    </cfRule>
    <cfRule type="containsText" dxfId="4179" priority="4255" operator="containsText" text="CORNER FINAL">
      <formula>NOT(ISERROR(SEARCH("CORNER FINAL",H82)))</formula>
    </cfRule>
    <cfRule type="containsText" dxfId="4178" priority="4256" operator="containsText" text="GOL DESCANSO">
      <formula>NOT(ISERROR(SEARCH("GOL DESCANSO",H82)))</formula>
    </cfRule>
  </conditionalFormatting>
  <conditionalFormatting sqref="I77">
    <cfRule type="containsText" dxfId="4177" priority="4235" operator="containsText" text="Over 2.5">
      <formula>NOT(ISERROR(SEARCH("Over 2.5",I77)))</formula>
    </cfRule>
    <cfRule type="containsText" dxfId="4176" priority="4236" operator="containsText" text="BTS">
      <formula>NOT(ISERROR(SEARCH("BTS",I77)))</formula>
    </cfRule>
    <cfRule type="containsText" dxfId="4175" priority="4237" operator="containsText" text="No entrada">
      <formula>NOT(ISERROR(SEARCH("No entrada",I77)))</formula>
    </cfRule>
    <cfRule type="containsText" dxfId="4174" priority="4241" operator="containsText" text="2º Gol">
      <formula>NOT(ISERROR(SEARCH("2º Gol",I77)))</formula>
    </cfRule>
    <cfRule type="containsText" dxfId="4173" priority="4242" operator="containsText" text="1º Gol">
      <formula>NOT(ISERROR(SEARCH("1º Gol",I77)))</formula>
    </cfRule>
    <cfRule type="cellIs" dxfId="4172" priority="4243" operator="equal">
      <formula>"Protegida"</formula>
    </cfRule>
    <cfRule type="cellIs" dxfId="4171" priority="4244" operator="equal">
      <formula>"Cerrada"</formula>
    </cfRule>
    <cfRule type="cellIs" dxfId="4170" priority="4245" operator="equal">
      <formula>"Fallada"</formula>
    </cfRule>
    <cfRule type="cellIs" dxfId="4169" priority="4246" operator="equal">
      <formula>"Protegida"</formula>
    </cfRule>
    <cfRule type="cellIs" dxfId="4168" priority="4247" operator="equal">
      <formula>"2 Entradas"</formula>
    </cfRule>
    <cfRule type="cellIs" dxfId="4167" priority="4248" operator="equal">
      <formula>"1 Entrada"</formula>
    </cfRule>
  </conditionalFormatting>
  <conditionalFormatting sqref="H77">
    <cfRule type="containsText" dxfId="4166" priority="4233" operator="containsText" text="GOL 70">
      <formula>NOT(ISERROR(SEARCH("GOL 70",H77)))</formula>
    </cfRule>
    <cfRule type="containsText" dxfId="4165" priority="4234" operator="containsText" text="CORNER DESCANSO">
      <formula>NOT(ISERROR(SEARCH("CORNER DESCANSO",H77)))</formula>
    </cfRule>
    <cfRule type="containsText" dxfId="4164" priority="4238" operator="containsText" text="BTS">
      <formula>NOT(ISERROR(SEARCH("BTS",H77)))</formula>
    </cfRule>
    <cfRule type="containsText" dxfId="4163" priority="4239" operator="containsText" text="CORNER FINAL">
      <formula>NOT(ISERROR(SEARCH("CORNER FINAL",H77)))</formula>
    </cfRule>
    <cfRule type="containsText" dxfId="4162" priority="4240" operator="containsText" text="GOL DESCANSO">
      <formula>NOT(ISERROR(SEARCH("GOL DESCANSO",H77)))</formula>
    </cfRule>
  </conditionalFormatting>
  <conditionalFormatting sqref="I76">
    <cfRule type="containsText" dxfId="4161" priority="4219" operator="containsText" text="Over 2.5">
      <formula>NOT(ISERROR(SEARCH("Over 2.5",I76)))</formula>
    </cfRule>
    <cfRule type="containsText" dxfId="4160" priority="4220" operator="containsText" text="BTS">
      <formula>NOT(ISERROR(SEARCH("BTS",I76)))</formula>
    </cfRule>
    <cfRule type="containsText" dxfId="4159" priority="4221" operator="containsText" text="No entrada">
      <formula>NOT(ISERROR(SEARCH("No entrada",I76)))</formula>
    </cfRule>
    <cfRule type="containsText" dxfId="4158" priority="4225" operator="containsText" text="2º Gol">
      <formula>NOT(ISERROR(SEARCH("2º Gol",I76)))</formula>
    </cfRule>
    <cfRule type="containsText" dxfId="4157" priority="4226" operator="containsText" text="1º Gol">
      <formula>NOT(ISERROR(SEARCH("1º Gol",I76)))</formula>
    </cfRule>
    <cfRule type="cellIs" dxfId="4156" priority="4227" operator="equal">
      <formula>"Protegida"</formula>
    </cfRule>
    <cfRule type="cellIs" dxfId="4155" priority="4228" operator="equal">
      <formula>"Cerrada"</formula>
    </cfRule>
    <cfRule type="cellIs" dxfId="4154" priority="4229" operator="equal">
      <formula>"Fallada"</formula>
    </cfRule>
    <cfRule type="cellIs" dxfId="4153" priority="4230" operator="equal">
      <formula>"Protegida"</formula>
    </cfRule>
    <cfRule type="cellIs" dxfId="4152" priority="4231" operator="equal">
      <formula>"2 Entradas"</formula>
    </cfRule>
    <cfRule type="cellIs" dxfId="4151" priority="4232" operator="equal">
      <formula>"1 Entrada"</formula>
    </cfRule>
  </conditionalFormatting>
  <conditionalFormatting sqref="H76">
    <cfRule type="containsText" dxfId="4150" priority="4217" operator="containsText" text="GOL 70">
      <formula>NOT(ISERROR(SEARCH("GOL 70",H76)))</formula>
    </cfRule>
    <cfRule type="containsText" dxfId="4149" priority="4218" operator="containsText" text="CORNER DESCANSO">
      <formula>NOT(ISERROR(SEARCH("CORNER DESCANSO",H76)))</formula>
    </cfRule>
    <cfRule type="containsText" dxfId="4148" priority="4222" operator="containsText" text="BTS">
      <formula>NOT(ISERROR(SEARCH("BTS",H76)))</formula>
    </cfRule>
    <cfRule type="containsText" dxfId="4147" priority="4223" operator="containsText" text="CORNER FINAL">
      <formula>NOT(ISERROR(SEARCH("CORNER FINAL",H76)))</formula>
    </cfRule>
    <cfRule type="containsText" dxfId="4146" priority="4224" operator="containsText" text="GOL DESCANSO">
      <formula>NOT(ISERROR(SEARCH("GOL DESCANSO",H76)))</formula>
    </cfRule>
  </conditionalFormatting>
  <conditionalFormatting sqref="I75">
    <cfRule type="containsText" dxfId="4145" priority="4203" operator="containsText" text="Over 2.5">
      <formula>NOT(ISERROR(SEARCH("Over 2.5",I75)))</formula>
    </cfRule>
    <cfRule type="containsText" dxfId="4144" priority="4204" operator="containsText" text="BTS">
      <formula>NOT(ISERROR(SEARCH("BTS",I75)))</formula>
    </cfRule>
    <cfRule type="containsText" dxfId="4143" priority="4205" operator="containsText" text="No entrada">
      <formula>NOT(ISERROR(SEARCH("No entrada",I75)))</formula>
    </cfRule>
    <cfRule type="containsText" dxfId="4142" priority="4209" operator="containsText" text="2º Gol">
      <formula>NOT(ISERROR(SEARCH("2º Gol",I75)))</formula>
    </cfRule>
    <cfRule type="containsText" dxfId="4141" priority="4210" operator="containsText" text="1º Gol">
      <formula>NOT(ISERROR(SEARCH("1º Gol",I75)))</formula>
    </cfRule>
    <cfRule type="cellIs" dxfId="4140" priority="4211" operator="equal">
      <formula>"Protegida"</formula>
    </cfRule>
    <cfRule type="cellIs" dxfId="4139" priority="4212" operator="equal">
      <formula>"Cerrada"</formula>
    </cfRule>
    <cfRule type="cellIs" dxfId="4138" priority="4213" operator="equal">
      <formula>"Fallada"</formula>
    </cfRule>
    <cfRule type="cellIs" dxfId="4137" priority="4214" operator="equal">
      <formula>"Protegida"</formula>
    </cfRule>
    <cfRule type="cellIs" dxfId="4136" priority="4215" operator="equal">
      <formula>"2 Entradas"</formula>
    </cfRule>
    <cfRule type="cellIs" dxfId="4135" priority="4216" operator="equal">
      <formula>"1 Entrada"</formula>
    </cfRule>
  </conditionalFormatting>
  <conditionalFormatting sqref="H75">
    <cfRule type="containsText" dxfId="4134" priority="4201" operator="containsText" text="GOL 70">
      <formula>NOT(ISERROR(SEARCH("GOL 70",H75)))</formula>
    </cfRule>
    <cfRule type="containsText" dxfId="4133" priority="4202" operator="containsText" text="CORNER DESCANSO">
      <formula>NOT(ISERROR(SEARCH("CORNER DESCANSO",H75)))</formula>
    </cfRule>
    <cfRule type="containsText" dxfId="4132" priority="4206" operator="containsText" text="BTS">
      <formula>NOT(ISERROR(SEARCH("BTS",H75)))</formula>
    </cfRule>
    <cfRule type="containsText" dxfId="4131" priority="4207" operator="containsText" text="CORNER FINAL">
      <formula>NOT(ISERROR(SEARCH("CORNER FINAL",H75)))</formula>
    </cfRule>
    <cfRule type="containsText" dxfId="4130" priority="4208" operator="containsText" text="GOL DESCANSO">
      <formula>NOT(ISERROR(SEARCH("GOL DESCANSO",H75)))</formula>
    </cfRule>
  </conditionalFormatting>
  <conditionalFormatting sqref="I74">
    <cfRule type="containsText" dxfId="4129" priority="4187" operator="containsText" text="Over 2.5">
      <formula>NOT(ISERROR(SEARCH("Over 2.5",I74)))</formula>
    </cfRule>
    <cfRule type="containsText" dxfId="4128" priority="4188" operator="containsText" text="BTS">
      <formula>NOT(ISERROR(SEARCH("BTS",I74)))</formula>
    </cfRule>
    <cfRule type="containsText" dxfId="4127" priority="4189" operator="containsText" text="No entrada">
      <formula>NOT(ISERROR(SEARCH("No entrada",I74)))</formula>
    </cfRule>
    <cfRule type="containsText" dxfId="4126" priority="4193" operator="containsText" text="2º Gol">
      <formula>NOT(ISERROR(SEARCH("2º Gol",I74)))</formula>
    </cfRule>
    <cfRule type="containsText" dxfId="4125" priority="4194" operator="containsText" text="1º Gol">
      <formula>NOT(ISERROR(SEARCH("1º Gol",I74)))</formula>
    </cfRule>
    <cfRule type="cellIs" dxfId="4124" priority="4195" operator="equal">
      <formula>"Protegida"</formula>
    </cfRule>
    <cfRule type="cellIs" dxfId="4123" priority="4196" operator="equal">
      <formula>"Cerrada"</formula>
    </cfRule>
    <cfRule type="cellIs" dxfId="4122" priority="4197" operator="equal">
      <formula>"Fallada"</formula>
    </cfRule>
    <cfRule type="cellIs" dxfId="4121" priority="4198" operator="equal">
      <formula>"Protegida"</formula>
    </cfRule>
    <cfRule type="cellIs" dxfId="4120" priority="4199" operator="equal">
      <formula>"2 Entradas"</formula>
    </cfRule>
    <cfRule type="cellIs" dxfId="4119" priority="4200" operator="equal">
      <formula>"1 Entrada"</formula>
    </cfRule>
  </conditionalFormatting>
  <conditionalFormatting sqref="H74">
    <cfRule type="containsText" dxfId="4118" priority="4185" operator="containsText" text="GOL 70">
      <formula>NOT(ISERROR(SEARCH("GOL 70",H74)))</formula>
    </cfRule>
    <cfRule type="containsText" dxfId="4117" priority="4186" operator="containsText" text="CORNER DESCANSO">
      <formula>NOT(ISERROR(SEARCH("CORNER DESCANSO",H74)))</formula>
    </cfRule>
    <cfRule type="containsText" dxfId="4116" priority="4190" operator="containsText" text="BTS">
      <formula>NOT(ISERROR(SEARCH("BTS",H74)))</formula>
    </cfRule>
    <cfRule type="containsText" dxfId="4115" priority="4191" operator="containsText" text="CORNER FINAL">
      <formula>NOT(ISERROR(SEARCH("CORNER FINAL",H74)))</formula>
    </cfRule>
    <cfRule type="containsText" dxfId="4114" priority="4192" operator="containsText" text="GOL DESCANSO">
      <formula>NOT(ISERROR(SEARCH("GOL DESCANSO",H74)))</formula>
    </cfRule>
  </conditionalFormatting>
  <conditionalFormatting sqref="I76">
    <cfRule type="containsText" dxfId="4113" priority="4171" operator="containsText" text="Over 2.5">
      <formula>NOT(ISERROR(SEARCH("Over 2.5",I76)))</formula>
    </cfRule>
    <cfRule type="containsText" dxfId="4112" priority="4172" operator="containsText" text="BTS">
      <formula>NOT(ISERROR(SEARCH("BTS",I76)))</formula>
    </cfRule>
    <cfRule type="containsText" dxfId="4111" priority="4173" operator="containsText" text="No entrada">
      <formula>NOT(ISERROR(SEARCH("No entrada",I76)))</formula>
    </cfRule>
    <cfRule type="containsText" dxfId="4110" priority="4177" operator="containsText" text="2º Gol">
      <formula>NOT(ISERROR(SEARCH("2º Gol",I76)))</formula>
    </cfRule>
    <cfRule type="containsText" dxfId="4109" priority="4178" operator="containsText" text="1º Gol">
      <formula>NOT(ISERROR(SEARCH("1º Gol",I76)))</formula>
    </cfRule>
    <cfRule type="cellIs" dxfId="4108" priority="4179" operator="equal">
      <formula>"Protegida"</formula>
    </cfRule>
    <cfRule type="cellIs" dxfId="4107" priority="4180" operator="equal">
      <formula>"Cerrada"</formula>
    </cfRule>
    <cfRule type="cellIs" dxfId="4106" priority="4181" operator="equal">
      <formula>"Fallada"</formula>
    </cfRule>
    <cfRule type="cellIs" dxfId="4105" priority="4182" operator="equal">
      <formula>"Protegida"</formula>
    </cfRule>
    <cfRule type="cellIs" dxfId="4104" priority="4183" operator="equal">
      <formula>"2 Entradas"</formula>
    </cfRule>
    <cfRule type="cellIs" dxfId="4103" priority="4184" operator="equal">
      <formula>"1 Entrada"</formula>
    </cfRule>
  </conditionalFormatting>
  <conditionalFormatting sqref="H76">
    <cfRule type="containsText" dxfId="4102" priority="4169" operator="containsText" text="GOL 70">
      <formula>NOT(ISERROR(SEARCH("GOL 70",H76)))</formula>
    </cfRule>
    <cfRule type="containsText" dxfId="4101" priority="4170" operator="containsText" text="CORNER DESCANSO">
      <formula>NOT(ISERROR(SEARCH("CORNER DESCANSO",H76)))</formula>
    </cfRule>
    <cfRule type="containsText" dxfId="4100" priority="4174" operator="containsText" text="BTS">
      <formula>NOT(ISERROR(SEARCH("BTS",H76)))</formula>
    </cfRule>
    <cfRule type="containsText" dxfId="4099" priority="4175" operator="containsText" text="CORNER FINAL">
      <formula>NOT(ISERROR(SEARCH("CORNER FINAL",H76)))</formula>
    </cfRule>
    <cfRule type="containsText" dxfId="4098" priority="4176" operator="containsText" text="GOL DESCANSO">
      <formula>NOT(ISERROR(SEARCH("GOL DESCANSO",H76)))</formula>
    </cfRule>
  </conditionalFormatting>
  <conditionalFormatting sqref="I75">
    <cfRule type="containsText" dxfId="4097" priority="4155" operator="containsText" text="Over 2.5">
      <formula>NOT(ISERROR(SEARCH("Over 2.5",I75)))</formula>
    </cfRule>
    <cfRule type="containsText" dxfId="4096" priority="4156" operator="containsText" text="BTS">
      <formula>NOT(ISERROR(SEARCH("BTS",I75)))</formula>
    </cfRule>
    <cfRule type="containsText" dxfId="4095" priority="4157" operator="containsText" text="No entrada">
      <formula>NOT(ISERROR(SEARCH("No entrada",I75)))</formula>
    </cfRule>
    <cfRule type="containsText" dxfId="4094" priority="4161" operator="containsText" text="2º Gol">
      <formula>NOT(ISERROR(SEARCH("2º Gol",I75)))</formula>
    </cfRule>
    <cfRule type="containsText" dxfId="4093" priority="4162" operator="containsText" text="1º Gol">
      <formula>NOT(ISERROR(SEARCH("1º Gol",I75)))</formula>
    </cfRule>
    <cfRule type="cellIs" dxfId="4092" priority="4163" operator="equal">
      <formula>"Protegida"</formula>
    </cfRule>
    <cfRule type="cellIs" dxfId="4091" priority="4164" operator="equal">
      <formula>"Cerrada"</formula>
    </cfRule>
    <cfRule type="cellIs" dxfId="4090" priority="4165" operator="equal">
      <formula>"Fallada"</formula>
    </cfRule>
    <cfRule type="cellIs" dxfId="4089" priority="4166" operator="equal">
      <formula>"Protegida"</formula>
    </cfRule>
    <cfRule type="cellIs" dxfId="4088" priority="4167" operator="equal">
      <formula>"2 Entradas"</formula>
    </cfRule>
    <cfRule type="cellIs" dxfId="4087" priority="4168" operator="equal">
      <formula>"1 Entrada"</formula>
    </cfRule>
  </conditionalFormatting>
  <conditionalFormatting sqref="H75">
    <cfRule type="containsText" dxfId="4086" priority="4153" operator="containsText" text="GOL 70">
      <formula>NOT(ISERROR(SEARCH("GOL 70",H75)))</formula>
    </cfRule>
    <cfRule type="containsText" dxfId="4085" priority="4154" operator="containsText" text="CORNER DESCANSO">
      <formula>NOT(ISERROR(SEARCH("CORNER DESCANSO",H75)))</formula>
    </cfRule>
    <cfRule type="containsText" dxfId="4084" priority="4158" operator="containsText" text="BTS">
      <formula>NOT(ISERROR(SEARCH("BTS",H75)))</formula>
    </cfRule>
    <cfRule type="containsText" dxfId="4083" priority="4159" operator="containsText" text="CORNER FINAL">
      <formula>NOT(ISERROR(SEARCH("CORNER FINAL",H75)))</formula>
    </cfRule>
    <cfRule type="containsText" dxfId="4082" priority="4160" operator="containsText" text="GOL DESCANSO">
      <formula>NOT(ISERROR(SEARCH("GOL DESCANSO",H75)))</formula>
    </cfRule>
  </conditionalFormatting>
  <conditionalFormatting sqref="I74">
    <cfRule type="containsText" dxfId="4081" priority="4139" operator="containsText" text="Over 2.5">
      <formula>NOT(ISERROR(SEARCH("Over 2.5",I74)))</formula>
    </cfRule>
    <cfRule type="containsText" dxfId="4080" priority="4140" operator="containsText" text="BTS">
      <formula>NOT(ISERROR(SEARCH("BTS",I74)))</formula>
    </cfRule>
    <cfRule type="containsText" dxfId="4079" priority="4141" operator="containsText" text="No entrada">
      <formula>NOT(ISERROR(SEARCH("No entrada",I74)))</formula>
    </cfRule>
    <cfRule type="containsText" dxfId="4078" priority="4145" operator="containsText" text="2º Gol">
      <formula>NOT(ISERROR(SEARCH("2º Gol",I74)))</formula>
    </cfRule>
    <cfRule type="containsText" dxfId="4077" priority="4146" operator="containsText" text="1º Gol">
      <formula>NOT(ISERROR(SEARCH("1º Gol",I74)))</formula>
    </cfRule>
    <cfRule type="cellIs" dxfId="4076" priority="4147" operator="equal">
      <formula>"Protegida"</formula>
    </cfRule>
    <cfRule type="cellIs" dxfId="4075" priority="4148" operator="equal">
      <formula>"Cerrada"</formula>
    </cfRule>
    <cfRule type="cellIs" dxfId="4074" priority="4149" operator="equal">
      <formula>"Fallada"</formula>
    </cfRule>
    <cfRule type="cellIs" dxfId="4073" priority="4150" operator="equal">
      <formula>"Protegida"</formula>
    </cfRule>
    <cfRule type="cellIs" dxfId="4072" priority="4151" operator="equal">
      <formula>"2 Entradas"</formula>
    </cfRule>
    <cfRule type="cellIs" dxfId="4071" priority="4152" operator="equal">
      <formula>"1 Entrada"</formula>
    </cfRule>
  </conditionalFormatting>
  <conditionalFormatting sqref="H74">
    <cfRule type="containsText" dxfId="4070" priority="4137" operator="containsText" text="GOL 70">
      <formula>NOT(ISERROR(SEARCH("GOL 70",H74)))</formula>
    </cfRule>
    <cfRule type="containsText" dxfId="4069" priority="4138" operator="containsText" text="CORNER DESCANSO">
      <formula>NOT(ISERROR(SEARCH("CORNER DESCANSO",H74)))</formula>
    </cfRule>
    <cfRule type="containsText" dxfId="4068" priority="4142" operator="containsText" text="BTS">
      <formula>NOT(ISERROR(SEARCH("BTS",H74)))</formula>
    </cfRule>
    <cfRule type="containsText" dxfId="4067" priority="4143" operator="containsText" text="CORNER FINAL">
      <formula>NOT(ISERROR(SEARCH("CORNER FINAL",H74)))</formula>
    </cfRule>
    <cfRule type="containsText" dxfId="4066" priority="4144" operator="containsText" text="GOL DESCANSO">
      <formula>NOT(ISERROR(SEARCH("GOL DESCANSO",H74)))</formula>
    </cfRule>
  </conditionalFormatting>
  <conditionalFormatting sqref="I54:I70">
    <cfRule type="containsText" dxfId="4065" priority="4123" operator="containsText" text="Over 2.5">
      <formula>NOT(ISERROR(SEARCH("Over 2.5",I54)))</formula>
    </cfRule>
    <cfRule type="containsText" dxfId="4064" priority="4124" operator="containsText" text="BTS">
      <formula>NOT(ISERROR(SEARCH("BTS",I54)))</formula>
    </cfRule>
    <cfRule type="containsText" dxfId="4063" priority="4125" operator="containsText" text="No entrada">
      <formula>NOT(ISERROR(SEARCH("No entrada",I54)))</formula>
    </cfRule>
    <cfRule type="containsText" dxfId="4062" priority="4129" operator="containsText" text="2º Gol">
      <formula>NOT(ISERROR(SEARCH("2º Gol",I54)))</formula>
    </cfRule>
    <cfRule type="containsText" dxfId="4061" priority="4130" operator="containsText" text="1º Gol">
      <formula>NOT(ISERROR(SEARCH("1º Gol",I54)))</formula>
    </cfRule>
    <cfRule type="cellIs" dxfId="4060" priority="4131" operator="equal">
      <formula>"Protegida"</formula>
    </cfRule>
    <cfRule type="cellIs" dxfId="4059" priority="4132" operator="equal">
      <formula>"Cerrada"</formula>
    </cfRule>
    <cfRule type="cellIs" dxfId="4058" priority="4133" operator="equal">
      <formula>"Fallada"</formula>
    </cfRule>
    <cfRule type="cellIs" dxfId="4057" priority="4134" operator="equal">
      <formula>"Protegida"</formula>
    </cfRule>
    <cfRule type="cellIs" dxfId="4056" priority="4135" operator="equal">
      <formula>"2 Entradas"</formula>
    </cfRule>
    <cfRule type="cellIs" dxfId="4055" priority="4136" operator="equal">
      <formula>"1 Entrada"</formula>
    </cfRule>
  </conditionalFormatting>
  <conditionalFormatting sqref="H54:H70">
    <cfRule type="containsText" dxfId="4054" priority="4121" operator="containsText" text="GOL 70">
      <formula>NOT(ISERROR(SEARCH("GOL 70",H54)))</formula>
    </cfRule>
    <cfRule type="containsText" dxfId="4053" priority="4122" operator="containsText" text="CORNER DESCANSO">
      <formula>NOT(ISERROR(SEARCH("CORNER DESCANSO",H54)))</formula>
    </cfRule>
    <cfRule type="containsText" dxfId="4052" priority="4126" operator="containsText" text="BTS">
      <formula>NOT(ISERROR(SEARCH("BTS",H54)))</formula>
    </cfRule>
    <cfRule type="containsText" dxfId="4051" priority="4127" operator="containsText" text="CORNER FINAL">
      <formula>NOT(ISERROR(SEARCH("CORNER FINAL",H54)))</formula>
    </cfRule>
    <cfRule type="containsText" dxfId="4050" priority="4128" operator="containsText" text="GOL DESCANSO">
      <formula>NOT(ISERROR(SEARCH("GOL DESCANSO",H54)))</formula>
    </cfRule>
  </conditionalFormatting>
  <conditionalFormatting sqref="I67">
    <cfRule type="containsText" dxfId="4049" priority="4107" operator="containsText" text="Over 2.5">
      <formula>NOT(ISERROR(SEARCH("Over 2.5",I67)))</formula>
    </cfRule>
    <cfRule type="containsText" dxfId="4048" priority="4108" operator="containsText" text="BTS">
      <formula>NOT(ISERROR(SEARCH("BTS",I67)))</formula>
    </cfRule>
    <cfRule type="containsText" dxfId="4047" priority="4109" operator="containsText" text="No entrada">
      <formula>NOT(ISERROR(SEARCH("No entrada",I67)))</formula>
    </cfRule>
    <cfRule type="containsText" dxfId="4046" priority="4113" operator="containsText" text="2º Gol">
      <formula>NOT(ISERROR(SEARCH("2º Gol",I67)))</formula>
    </cfRule>
    <cfRule type="containsText" dxfId="4045" priority="4114" operator="containsText" text="1º Gol">
      <formula>NOT(ISERROR(SEARCH("1º Gol",I67)))</formula>
    </cfRule>
    <cfRule type="cellIs" dxfId="4044" priority="4115" operator="equal">
      <formula>"Protegida"</formula>
    </cfRule>
    <cfRule type="cellIs" dxfId="4043" priority="4116" operator="equal">
      <formula>"Cerrada"</formula>
    </cfRule>
    <cfRule type="cellIs" dxfId="4042" priority="4117" operator="equal">
      <formula>"Fallada"</formula>
    </cfRule>
    <cfRule type="cellIs" dxfId="4041" priority="4118" operator="equal">
      <formula>"Protegida"</formula>
    </cfRule>
    <cfRule type="cellIs" dxfId="4040" priority="4119" operator="equal">
      <formula>"2 Entradas"</formula>
    </cfRule>
    <cfRule type="cellIs" dxfId="4039" priority="4120" operator="equal">
      <formula>"1 Entrada"</formula>
    </cfRule>
  </conditionalFormatting>
  <conditionalFormatting sqref="H67">
    <cfRule type="containsText" dxfId="4038" priority="4105" operator="containsText" text="GOL 70">
      <formula>NOT(ISERROR(SEARCH("GOL 70",H67)))</formula>
    </cfRule>
    <cfRule type="containsText" dxfId="4037" priority="4106" operator="containsText" text="CORNER DESCANSO">
      <formula>NOT(ISERROR(SEARCH("CORNER DESCANSO",H67)))</formula>
    </cfRule>
    <cfRule type="containsText" dxfId="4036" priority="4110" operator="containsText" text="BTS">
      <formula>NOT(ISERROR(SEARCH("BTS",H67)))</formula>
    </cfRule>
    <cfRule type="containsText" dxfId="4035" priority="4111" operator="containsText" text="CORNER FINAL">
      <formula>NOT(ISERROR(SEARCH("CORNER FINAL",H67)))</formula>
    </cfRule>
    <cfRule type="containsText" dxfId="4034" priority="4112" operator="containsText" text="GOL DESCANSO">
      <formula>NOT(ISERROR(SEARCH("GOL DESCANSO",H67)))</formula>
    </cfRule>
  </conditionalFormatting>
  <conditionalFormatting sqref="I66">
    <cfRule type="containsText" dxfId="4033" priority="4091" operator="containsText" text="Over 2.5">
      <formula>NOT(ISERROR(SEARCH("Over 2.5",I66)))</formula>
    </cfRule>
    <cfRule type="containsText" dxfId="4032" priority="4092" operator="containsText" text="BTS">
      <formula>NOT(ISERROR(SEARCH("BTS",I66)))</formula>
    </cfRule>
    <cfRule type="containsText" dxfId="4031" priority="4093" operator="containsText" text="No entrada">
      <formula>NOT(ISERROR(SEARCH("No entrada",I66)))</formula>
    </cfRule>
    <cfRule type="containsText" dxfId="4030" priority="4097" operator="containsText" text="2º Gol">
      <formula>NOT(ISERROR(SEARCH("2º Gol",I66)))</formula>
    </cfRule>
    <cfRule type="containsText" dxfId="4029" priority="4098" operator="containsText" text="1º Gol">
      <formula>NOT(ISERROR(SEARCH("1º Gol",I66)))</formula>
    </cfRule>
    <cfRule type="cellIs" dxfId="4028" priority="4099" operator="equal">
      <formula>"Protegida"</formula>
    </cfRule>
    <cfRule type="cellIs" dxfId="4027" priority="4100" operator="equal">
      <formula>"Cerrada"</formula>
    </cfRule>
    <cfRule type="cellIs" dxfId="4026" priority="4101" operator="equal">
      <formula>"Fallada"</formula>
    </cfRule>
    <cfRule type="cellIs" dxfId="4025" priority="4102" operator="equal">
      <formula>"Protegida"</formula>
    </cfRule>
    <cfRule type="cellIs" dxfId="4024" priority="4103" operator="equal">
      <formula>"2 Entradas"</formula>
    </cfRule>
    <cfRule type="cellIs" dxfId="4023" priority="4104" operator="equal">
      <formula>"1 Entrada"</formula>
    </cfRule>
  </conditionalFormatting>
  <conditionalFormatting sqref="H66">
    <cfRule type="containsText" dxfId="4022" priority="4089" operator="containsText" text="GOL 70">
      <formula>NOT(ISERROR(SEARCH("GOL 70",H66)))</formula>
    </cfRule>
    <cfRule type="containsText" dxfId="4021" priority="4090" operator="containsText" text="CORNER DESCANSO">
      <formula>NOT(ISERROR(SEARCH("CORNER DESCANSO",H66)))</formula>
    </cfRule>
    <cfRule type="containsText" dxfId="4020" priority="4094" operator="containsText" text="BTS">
      <formula>NOT(ISERROR(SEARCH("BTS",H66)))</formula>
    </cfRule>
    <cfRule type="containsText" dxfId="4019" priority="4095" operator="containsText" text="CORNER FINAL">
      <formula>NOT(ISERROR(SEARCH("CORNER FINAL",H66)))</formula>
    </cfRule>
    <cfRule type="containsText" dxfId="4018" priority="4096" operator="containsText" text="GOL DESCANSO">
      <formula>NOT(ISERROR(SEARCH("GOL DESCANSO",H66)))</formula>
    </cfRule>
  </conditionalFormatting>
  <conditionalFormatting sqref="I73">
    <cfRule type="containsText" dxfId="4017" priority="4075" operator="containsText" text="Over 2.5">
      <formula>NOT(ISERROR(SEARCH("Over 2.5",I73)))</formula>
    </cfRule>
    <cfRule type="containsText" dxfId="4016" priority="4076" operator="containsText" text="BTS">
      <formula>NOT(ISERROR(SEARCH("BTS",I73)))</formula>
    </cfRule>
    <cfRule type="containsText" dxfId="4015" priority="4077" operator="containsText" text="No entrada">
      <formula>NOT(ISERROR(SEARCH("No entrada",I73)))</formula>
    </cfRule>
    <cfRule type="containsText" dxfId="4014" priority="4081" operator="containsText" text="2º Gol">
      <formula>NOT(ISERROR(SEARCH("2º Gol",I73)))</formula>
    </cfRule>
    <cfRule type="containsText" dxfId="4013" priority="4082" operator="containsText" text="1º Gol">
      <formula>NOT(ISERROR(SEARCH("1º Gol",I73)))</formula>
    </cfRule>
    <cfRule type="cellIs" dxfId="4012" priority="4083" operator="equal">
      <formula>"Protegida"</formula>
    </cfRule>
    <cfRule type="cellIs" dxfId="4011" priority="4084" operator="equal">
      <formula>"Cerrada"</formula>
    </cfRule>
    <cfRule type="cellIs" dxfId="4010" priority="4085" operator="equal">
      <formula>"Fallada"</formula>
    </cfRule>
    <cfRule type="cellIs" dxfId="4009" priority="4086" operator="equal">
      <formula>"Protegida"</formula>
    </cfRule>
    <cfRule type="cellIs" dxfId="4008" priority="4087" operator="equal">
      <formula>"2 Entradas"</formula>
    </cfRule>
    <cfRule type="cellIs" dxfId="4007" priority="4088" operator="equal">
      <formula>"1 Entrada"</formula>
    </cfRule>
  </conditionalFormatting>
  <conditionalFormatting sqref="H73">
    <cfRule type="containsText" dxfId="4006" priority="4073" operator="containsText" text="GOL 70">
      <formula>NOT(ISERROR(SEARCH("GOL 70",H73)))</formula>
    </cfRule>
    <cfRule type="containsText" dxfId="4005" priority="4074" operator="containsText" text="CORNER DESCANSO">
      <formula>NOT(ISERROR(SEARCH("CORNER DESCANSO",H73)))</formula>
    </cfRule>
    <cfRule type="containsText" dxfId="4004" priority="4078" operator="containsText" text="BTS">
      <formula>NOT(ISERROR(SEARCH("BTS",H73)))</formula>
    </cfRule>
    <cfRule type="containsText" dxfId="4003" priority="4079" operator="containsText" text="CORNER FINAL">
      <formula>NOT(ISERROR(SEARCH("CORNER FINAL",H73)))</formula>
    </cfRule>
    <cfRule type="containsText" dxfId="4002" priority="4080" operator="containsText" text="GOL DESCANSO">
      <formula>NOT(ISERROR(SEARCH("GOL DESCANSO",H73)))</formula>
    </cfRule>
  </conditionalFormatting>
  <conditionalFormatting sqref="I82">
    <cfRule type="containsText" dxfId="4001" priority="4059" operator="containsText" text="Over 2.5">
      <formula>NOT(ISERROR(SEARCH("Over 2.5",I82)))</formula>
    </cfRule>
    <cfRule type="containsText" dxfId="4000" priority="4060" operator="containsText" text="BTS">
      <formula>NOT(ISERROR(SEARCH("BTS",I82)))</formula>
    </cfRule>
    <cfRule type="containsText" dxfId="3999" priority="4061" operator="containsText" text="No entrada">
      <formula>NOT(ISERROR(SEARCH("No entrada",I82)))</formula>
    </cfRule>
    <cfRule type="containsText" dxfId="3998" priority="4065" operator="containsText" text="2º Gol">
      <formula>NOT(ISERROR(SEARCH("2º Gol",I82)))</formula>
    </cfRule>
    <cfRule type="containsText" dxfId="3997" priority="4066" operator="containsText" text="1º Gol">
      <formula>NOT(ISERROR(SEARCH("1º Gol",I82)))</formula>
    </cfRule>
    <cfRule type="cellIs" dxfId="3996" priority="4067" operator="equal">
      <formula>"Protegida"</formula>
    </cfRule>
    <cfRule type="cellIs" dxfId="3995" priority="4068" operator="equal">
      <formula>"Cerrada"</formula>
    </cfRule>
    <cfRule type="cellIs" dxfId="3994" priority="4069" operator="equal">
      <formula>"Fallada"</formula>
    </cfRule>
    <cfRule type="cellIs" dxfId="3993" priority="4070" operator="equal">
      <formula>"Protegida"</formula>
    </cfRule>
    <cfRule type="cellIs" dxfId="3992" priority="4071" operator="equal">
      <formula>"2 Entradas"</formula>
    </cfRule>
    <cfRule type="cellIs" dxfId="3991" priority="4072" operator="equal">
      <formula>"1 Entrada"</formula>
    </cfRule>
  </conditionalFormatting>
  <conditionalFormatting sqref="H82">
    <cfRule type="containsText" dxfId="3990" priority="4057" operator="containsText" text="GOL 70">
      <formula>NOT(ISERROR(SEARCH("GOL 70",H82)))</formula>
    </cfRule>
    <cfRule type="containsText" dxfId="3989" priority="4058" operator="containsText" text="CORNER DESCANSO">
      <formula>NOT(ISERROR(SEARCH("CORNER DESCANSO",H82)))</formula>
    </cfRule>
    <cfRule type="containsText" dxfId="3988" priority="4062" operator="containsText" text="BTS">
      <formula>NOT(ISERROR(SEARCH("BTS",H82)))</formula>
    </cfRule>
    <cfRule type="containsText" dxfId="3987" priority="4063" operator="containsText" text="CORNER FINAL">
      <formula>NOT(ISERROR(SEARCH("CORNER FINAL",H82)))</formula>
    </cfRule>
    <cfRule type="containsText" dxfId="3986" priority="4064" operator="containsText" text="GOL DESCANSO">
      <formula>NOT(ISERROR(SEARCH("GOL DESCANSO",H82)))</formula>
    </cfRule>
  </conditionalFormatting>
  <conditionalFormatting sqref="I82">
    <cfRule type="containsText" dxfId="3985" priority="4043" operator="containsText" text="Over 2.5">
      <formula>NOT(ISERROR(SEARCH("Over 2.5",I82)))</formula>
    </cfRule>
    <cfRule type="containsText" dxfId="3984" priority="4044" operator="containsText" text="BTS">
      <formula>NOT(ISERROR(SEARCH("BTS",I82)))</formula>
    </cfRule>
    <cfRule type="containsText" dxfId="3983" priority="4045" operator="containsText" text="No entrada">
      <formula>NOT(ISERROR(SEARCH("No entrada",I82)))</formula>
    </cfRule>
    <cfRule type="containsText" dxfId="3982" priority="4049" operator="containsText" text="2º Gol">
      <formula>NOT(ISERROR(SEARCH("2º Gol",I82)))</formula>
    </cfRule>
    <cfRule type="containsText" dxfId="3981" priority="4050" operator="containsText" text="1º Gol">
      <formula>NOT(ISERROR(SEARCH("1º Gol",I82)))</formula>
    </cfRule>
    <cfRule type="cellIs" dxfId="3980" priority="4051" operator="equal">
      <formula>"Protegida"</formula>
    </cfRule>
    <cfRule type="cellIs" dxfId="3979" priority="4052" operator="equal">
      <formula>"Cerrada"</formula>
    </cfRule>
    <cfRule type="cellIs" dxfId="3978" priority="4053" operator="equal">
      <formula>"Fallada"</formula>
    </cfRule>
    <cfRule type="cellIs" dxfId="3977" priority="4054" operator="equal">
      <formula>"Protegida"</formula>
    </cfRule>
    <cfRule type="cellIs" dxfId="3976" priority="4055" operator="equal">
      <formula>"2 Entradas"</formula>
    </cfRule>
    <cfRule type="cellIs" dxfId="3975" priority="4056" operator="equal">
      <formula>"1 Entrada"</formula>
    </cfRule>
  </conditionalFormatting>
  <conditionalFormatting sqref="H82">
    <cfRule type="containsText" dxfId="3974" priority="4041" operator="containsText" text="GOL 70">
      <formula>NOT(ISERROR(SEARCH("GOL 70",H82)))</formula>
    </cfRule>
    <cfRule type="containsText" dxfId="3973" priority="4042" operator="containsText" text="CORNER DESCANSO">
      <formula>NOT(ISERROR(SEARCH("CORNER DESCANSO",H82)))</formula>
    </cfRule>
    <cfRule type="containsText" dxfId="3972" priority="4046" operator="containsText" text="BTS">
      <formula>NOT(ISERROR(SEARCH("BTS",H82)))</formula>
    </cfRule>
    <cfRule type="containsText" dxfId="3971" priority="4047" operator="containsText" text="CORNER FINAL">
      <formula>NOT(ISERROR(SEARCH("CORNER FINAL",H82)))</formula>
    </cfRule>
    <cfRule type="containsText" dxfId="3970" priority="4048" operator="containsText" text="GOL DESCANSO">
      <formula>NOT(ISERROR(SEARCH("GOL DESCANSO",H82)))</formula>
    </cfRule>
  </conditionalFormatting>
  <conditionalFormatting sqref="I81">
    <cfRule type="containsText" dxfId="3969" priority="4027" operator="containsText" text="Over 2.5">
      <formula>NOT(ISERROR(SEARCH("Over 2.5",I81)))</formula>
    </cfRule>
    <cfRule type="containsText" dxfId="3968" priority="4028" operator="containsText" text="BTS">
      <formula>NOT(ISERROR(SEARCH("BTS",I81)))</formula>
    </cfRule>
    <cfRule type="containsText" dxfId="3967" priority="4029" operator="containsText" text="No entrada">
      <formula>NOT(ISERROR(SEARCH("No entrada",I81)))</formula>
    </cfRule>
    <cfRule type="containsText" dxfId="3966" priority="4033" operator="containsText" text="2º Gol">
      <formula>NOT(ISERROR(SEARCH("2º Gol",I81)))</formula>
    </cfRule>
    <cfRule type="containsText" dxfId="3965" priority="4034" operator="containsText" text="1º Gol">
      <formula>NOT(ISERROR(SEARCH("1º Gol",I81)))</formula>
    </cfRule>
    <cfRule type="cellIs" dxfId="3964" priority="4035" operator="equal">
      <formula>"Protegida"</formula>
    </cfRule>
    <cfRule type="cellIs" dxfId="3963" priority="4036" operator="equal">
      <formula>"Cerrada"</formula>
    </cfRule>
    <cfRule type="cellIs" dxfId="3962" priority="4037" operator="equal">
      <formula>"Fallada"</formula>
    </cfRule>
    <cfRule type="cellIs" dxfId="3961" priority="4038" operator="equal">
      <formula>"Protegida"</formula>
    </cfRule>
    <cfRule type="cellIs" dxfId="3960" priority="4039" operator="equal">
      <formula>"2 Entradas"</formula>
    </cfRule>
    <cfRule type="cellIs" dxfId="3959" priority="4040" operator="equal">
      <formula>"1 Entrada"</formula>
    </cfRule>
  </conditionalFormatting>
  <conditionalFormatting sqref="H81">
    <cfRule type="containsText" dxfId="3958" priority="4025" operator="containsText" text="GOL 70">
      <formula>NOT(ISERROR(SEARCH("GOL 70",H81)))</formula>
    </cfRule>
    <cfRule type="containsText" dxfId="3957" priority="4026" operator="containsText" text="CORNER DESCANSO">
      <formula>NOT(ISERROR(SEARCH("CORNER DESCANSO",H81)))</formula>
    </cfRule>
    <cfRule type="containsText" dxfId="3956" priority="4030" operator="containsText" text="BTS">
      <formula>NOT(ISERROR(SEARCH("BTS",H81)))</formula>
    </cfRule>
    <cfRule type="containsText" dxfId="3955" priority="4031" operator="containsText" text="CORNER FINAL">
      <formula>NOT(ISERROR(SEARCH("CORNER FINAL",H81)))</formula>
    </cfRule>
    <cfRule type="containsText" dxfId="3954" priority="4032" operator="containsText" text="GOL DESCANSO">
      <formula>NOT(ISERROR(SEARCH("GOL DESCANSO",H81)))</formula>
    </cfRule>
  </conditionalFormatting>
  <conditionalFormatting sqref="I79">
    <cfRule type="containsText" dxfId="3953" priority="4011" operator="containsText" text="Over 2.5">
      <formula>NOT(ISERROR(SEARCH("Over 2.5",I79)))</formula>
    </cfRule>
    <cfRule type="containsText" dxfId="3952" priority="4012" operator="containsText" text="BTS">
      <formula>NOT(ISERROR(SEARCH("BTS",I79)))</formula>
    </cfRule>
    <cfRule type="containsText" dxfId="3951" priority="4013" operator="containsText" text="No entrada">
      <formula>NOT(ISERROR(SEARCH("No entrada",I79)))</formula>
    </cfRule>
    <cfRule type="containsText" dxfId="3950" priority="4017" operator="containsText" text="2º Gol">
      <formula>NOT(ISERROR(SEARCH("2º Gol",I79)))</formula>
    </cfRule>
    <cfRule type="containsText" dxfId="3949" priority="4018" operator="containsText" text="1º Gol">
      <formula>NOT(ISERROR(SEARCH("1º Gol",I79)))</formula>
    </cfRule>
    <cfRule type="cellIs" dxfId="3948" priority="4019" operator="equal">
      <formula>"Protegida"</formula>
    </cfRule>
    <cfRule type="cellIs" dxfId="3947" priority="4020" operator="equal">
      <formula>"Cerrada"</formula>
    </cfRule>
    <cfRule type="cellIs" dxfId="3946" priority="4021" operator="equal">
      <formula>"Fallada"</formula>
    </cfRule>
    <cfRule type="cellIs" dxfId="3945" priority="4022" operator="equal">
      <formula>"Protegida"</formula>
    </cfRule>
    <cfRule type="cellIs" dxfId="3944" priority="4023" operator="equal">
      <formula>"2 Entradas"</formula>
    </cfRule>
    <cfRule type="cellIs" dxfId="3943" priority="4024" operator="equal">
      <formula>"1 Entrada"</formula>
    </cfRule>
  </conditionalFormatting>
  <conditionalFormatting sqref="H79">
    <cfRule type="containsText" dxfId="3942" priority="4009" operator="containsText" text="GOL 70">
      <formula>NOT(ISERROR(SEARCH("GOL 70",H79)))</formula>
    </cfRule>
    <cfRule type="containsText" dxfId="3941" priority="4010" operator="containsText" text="CORNER DESCANSO">
      <formula>NOT(ISERROR(SEARCH("CORNER DESCANSO",H79)))</formula>
    </cfRule>
    <cfRule type="containsText" dxfId="3940" priority="4014" operator="containsText" text="BTS">
      <formula>NOT(ISERROR(SEARCH("BTS",H79)))</formula>
    </cfRule>
    <cfRule type="containsText" dxfId="3939" priority="4015" operator="containsText" text="CORNER FINAL">
      <formula>NOT(ISERROR(SEARCH("CORNER FINAL",H79)))</formula>
    </cfRule>
    <cfRule type="containsText" dxfId="3938" priority="4016" operator="containsText" text="GOL DESCANSO">
      <formula>NOT(ISERROR(SEARCH("GOL DESCANSO",H79)))</formula>
    </cfRule>
  </conditionalFormatting>
  <conditionalFormatting sqref="I78">
    <cfRule type="containsText" dxfId="3937" priority="3995" operator="containsText" text="Over 2.5">
      <formula>NOT(ISERROR(SEARCH("Over 2.5",I78)))</formula>
    </cfRule>
    <cfRule type="containsText" dxfId="3936" priority="3996" operator="containsText" text="BTS">
      <formula>NOT(ISERROR(SEARCH("BTS",I78)))</formula>
    </cfRule>
    <cfRule type="containsText" dxfId="3935" priority="3997" operator="containsText" text="No entrada">
      <formula>NOT(ISERROR(SEARCH("No entrada",I78)))</formula>
    </cfRule>
    <cfRule type="containsText" dxfId="3934" priority="4001" operator="containsText" text="2º Gol">
      <formula>NOT(ISERROR(SEARCH("2º Gol",I78)))</formula>
    </cfRule>
    <cfRule type="containsText" dxfId="3933" priority="4002" operator="containsText" text="1º Gol">
      <formula>NOT(ISERROR(SEARCH("1º Gol",I78)))</formula>
    </cfRule>
    <cfRule type="cellIs" dxfId="3932" priority="4003" operator="equal">
      <formula>"Protegida"</formula>
    </cfRule>
    <cfRule type="cellIs" dxfId="3931" priority="4004" operator="equal">
      <formula>"Cerrada"</formula>
    </cfRule>
    <cfRule type="cellIs" dxfId="3930" priority="4005" operator="equal">
      <formula>"Fallada"</formula>
    </cfRule>
    <cfRule type="cellIs" dxfId="3929" priority="4006" operator="equal">
      <formula>"Protegida"</formula>
    </cfRule>
    <cfRule type="cellIs" dxfId="3928" priority="4007" operator="equal">
      <formula>"2 Entradas"</formula>
    </cfRule>
    <cfRule type="cellIs" dxfId="3927" priority="4008" operator="equal">
      <formula>"1 Entrada"</formula>
    </cfRule>
  </conditionalFormatting>
  <conditionalFormatting sqref="H78:H79">
    <cfRule type="containsText" dxfId="3926" priority="3993" operator="containsText" text="GOL 70">
      <formula>NOT(ISERROR(SEARCH("GOL 70",H78)))</formula>
    </cfRule>
    <cfRule type="containsText" dxfId="3925" priority="3994" operator="containsText" text="CORNER DESCANSO">
      <formula>NOT(ISERROR(SEARCH("CORNER DESCANSO",H78)))</formula>
    </cfRule>
    <cfRule type="containsText" dxfId="3924" priority="3998" operator="containsText" text="BTS">
      <formula>NOT(ISERROR(SEARCH("BTS",H78)))</formula>
    </cfRule>
    <cfRule type="containsText" dxfId="3923" priority="3999" operator="containsText" text="CORNER FINAL">
      <formula>NOT(ISERROR(SEARCH("CORNER FINAL",H78)))</formula>
    </cfRule>
    <cfRule type="containsText" dxfId="3922" priority="4000" operator="containsText" text="GOL DESCANSO">
      <formula>NOT(ISERROR(SEARCH("GOL DESCANSO",H78)))</formula>
    </cfRule>
  </conditionalFormatting>
  <conditionalFormatting sqref="I77">
    <cfRule type="containsText" dxfId="3921" priority="3979" operator="containsText" text="Over 2.5">
      <formula>NOT(ISERROR(SEARCH("Over 2.5",I77)))</formula>
    </cfRule>
    <cfRule type="containsText" dxfId="3920" priority="3980" operator="containsText" text="BTS">
      <formula>NOT(ISERROR(SEARCH("BTS",I77)))</formula>
    </cfRule>
    <cfRule type="containsText" dxfId="3919" priority="3981" operator="containsText" text="No entrada">
      <formula>NOT(ISERROR(SEARCH("No entrada",I77)))</formula>
    </cfRule>
    <cfRule type="containsText" dxfId="3918" priority="3985" operator="containsText" text="2º Gol">
      <formula>NOT(ISERROR(SEARCH("2º Gol",I77)))</formula>
    </cfRule>
    <cfRule type="containsText" dxfId="3917" priority="3986" operator="containsText" text="1º Gol">
      <formula>NOT(ISERROR(SEARCH("1º Gol",I77)))</formula>
    </cfRule>
    <cfRule type="cellIs" dxfId="3916" priority="3987" operator="equal">
      <formula>"Protegida"</formula>
    </cfRule>
    <cfRule type="cellIs" dxfId="3915" priority="3988" operator="equal">
      <formula>"Cerrada"</formula>
    </cfRule>
    <cfRule type="cellIs" dxfId="3914" priority="3989" operator="equal">
      <formula>"Fallada"</formula>
    </cfRule>
    <cfRule type="cellIs" dxfId="3913" priority="3990" operator="equal">
      <formula>"Protegida"</formula>
    </cfRule>
    <cfRule type="cellIs" dxfId="3912" priority="3991" operator="equal">
      <formula>"2 Entradas"</formula>
    </cfRule>
    <cfRule type="cellIs" dxfId="3911" priority="3992" operator="equal">
      <formula>"1 Entrada"</formula>
    </cfRule>
  </conditionalFormatting>
  <conditionalFormatting sqref="H77">
    <cfRule type="containsText" dxfId="3910" priority="3977" operator="containsText" text="GOL 70">
      <formula>NOT(ISERROR(SEARCH("GOL 70",H77)))</formula>
    </cfRule>
    <cfRule type="containsText" dxfId="3909" priority="3978" operator="containsText" text="CORNER DESCANSO">
      <formula>NOT(ISERROR(SEARCH("CORNER DESCANSO",H77)))</formula>
    </cfRule>
    <cfRule type="containsText" dxfId="3908" priority="3982" operator="containsText" text="BTS">
      <formula>NOT(ISERROR(SEARCH("BTS",H77)))</formula>
    </cfRule>
    <cfRule type="containsText" dxfId="3907" priority="3983" operator="containsText" text="CORNER FINAL">
      <formula>NOT(ISERROR(SEARCH("CORNER FINAL",H77)))</formula>
    </cfRule>
    <cfRule type="containsText" dxfId="3906" priority="3984" operator="containsText" text="GOL DESCANSO">
      <formula>NOT(ISERROR(SEARCH("GOL DESCANSO",H77)))</formula>
    </cfRule>
  </conditionalFormatting>
  <conditionalFormatting sqref="I78">
    <cfRule type="containsText" dxfId="3905" priority="3963" operator="containsText" text="Over 2.5">
      <formula>NOT(ISERROR(SEARCH("Over 2.5",I78)))</formula>
    </cfRule>
    <cfRule type="containsText" dxfId="3904" priority="3964" operator="containsText" text="BTS">
      <formula>NOT(ISERROR(SEARCH("BTS",I78)))</formula>
    </cfRule>
    <cfRule type="containsText" dxfId="3903" priority="3965" operator="containsText" text="No entrada">
      <formula>NOT(ISERROR(SEARCH("No entrada",I78)))</formula>
    </cfRule>
    <cfRule type="containsText" dxfId="3902" priority="3969" operator="containsText" text="2º Gol">
      <formula>NOT(ISERROR(SEARCH("2º Gol",I78)))</formula>
    </cfRule>
    <cfRule type="containsText" dxfId="3901" priority="3970" operator="containsText" text="1º Gol">
      <formula>NOT(ISERROR(SEARCH("1º Gol",I78)))</formula>
    </cfRule>
    <cfRule type="cellIs" dxfId="3900" priority="3971" operator="equal">
      <formula>"Protegida"</formula>
    </cfRule>
    <cfRule type="cellIs" dxfId="3899" priority="3972" operator="equal">
      <formula>"Cerrada"</formula>
    </cfRule>
    <cfRule type="cellIs" dxfId="3898" priority="3973" operator="equal">
      <formula>"Fallada"</formula>
    </cfRule>
    <cfRule type="cellIs" dxfId="3897" priority="3974" operator="equal">
      <formula>"Protegida"</formula>
    </cfRule>
    <cfRule type="cellIs" dxfId="3896" priority="3975" operator="equal">
      <formula>"2 Entradas"</formula>
    </cfRule>
    <cfRule type="cellIs" dxfId="3895" priority="3976" operator="equal">
      <formula>"1 Entrada"</formula>
    </cfRule>
  </conditionalFormatting>
  <conditionalFormatting sqref="H78:H79">
    <cfRule type="containsText" dxfId="3894" priority="3961" operator="containsText" text="GOL 70">
      <formula>NOT(ISERROR(SEARCH("GOL 70",H78)))</formula>
    </cfRule>
    <cfRule type="containsText" dxfId="3893" priority="3962" operator="containsText" text="CORNER DESCANSO">
      <formula>NOT(ISERROR(SEARCH("CORNER DESCANSO",H78)))</formula>
    </cfRule>
    <cfRule type="containsText" dxfId="3892" priority="3966" operator="containsText" text="BTS">
      <formula>NOT(ISERROR(SEARCH("BTS",H78)))</formula>
    </cfRule>
    <cfRule type="containsText" dxfId="3891" priority="3967" operator="containsText" text="CORNER FINAL">
      <formula>NOT(ISERROR(SEARCH("CORNER FINAL",H78)))</formula>
    </cfRule>
    <cfRule type="containsText" dxfId="3890" priority="3968" operator="containsText" text="GOL DESCANSO">
      <formula>NOT(ISERROR(SEARCH("GOL DESCANSO",H78)))</formula>
    </cfRule>
  </conditionalFormatting>
  <conditionalFormatting sqref="I77">
    <cfRule type="containsText" dxfId="3889" priority="3947" operator="containsText" text="Over 2.5">
      <formula>NOT(ISERROR(SEARCH("Over 2.5",I77)))</formula>
    </cfRule>
    <cfRule type="containsText" dxfId="3888" priority="3948" operator="containsText" text="BTS">
      <formula>NOT(ISERROR(SEARCH("BTS",I77)))</formula>
    </cfRule>
    <cfRule type="containsText" dxfId="3887" priority="3949" operator="containsText" text="No entrada">
      <formula>NOT(ISERROR(SEARCH("No entrada",I77)))</formula>
    </cfRule>
    <cfRule type="containsText" dxfId="3886" priority="3953" operator="containsText" text="2º Gol">
      <formula>NOT(ISERROR(SEARCH("2º Gol",I77)))</formula>
    </cfRule>
    <cfRule type="containsText" dxfId="3885" priority="3954" operator="containsText" text="1º Gol">
      <formula>NOT(ISERROR(SEARCH("1º Gol",I77)))</formula>
    </cfRule>
    <cfRule type="cellIs" dxfId="3884" priority="3955" operator="equal">
      <formula>"Protegida"</formula>
    </cfRule>
    <cfRule type="cellIs" dxfId="3883" priority="3956" operator="equal">
      <formula>"Cerrada"</formula>
    </cfRule>
    <cfRule type="cellIs" dxfId="3882" priority="3957" operator="equal">
      <formula>"Fallada"</formula>
    </cfRule>
    <cfRule type="cellIs" dxfId="3881" priority="3958" operator="equal">
      <formula>"Protegida"</formula>
    </cfRule>
    <cfRule type="cellIs" dxfId="3880" priority="3959" operator="equal">
      <formula>"2 Entradas"</formula>
    </cfRule>
    <cfRule type="cellIs" dxfId="3879" priority="3960" operator="equal">
      <formula>"1 Entrada"</formula>
    </cfRule>
  </conditionalFormatting>
  <conditionalFormatting sqref="H77">
    <cfRule type="containsText" dxfId="3878" priority="3945" operator="containsText" text="GOL 70">
      <formula>NOT(ISERROR(SEARCH("GOL 70",H77)))</formula>
    </cfRule>
    <cfRule type="containsText" dxfId="3877" priority="3946" operator="containsText" text="CORNER DESCANSO">
      <formula>NOT(ISERROR(SEARCH("CORNER DESCANSO",H77)))</formula>
    </cfRule>
    <cfRule type="containsText" dxfId="3876" priority="3950" operator="containsText" text="BTS">
      <formula>NOT(ISERROR(SEARCH("BTS",H77)))</formula>
    </cfRule>
    <cfRule type="containsText" dxfId="3875" priority="3951" operator="containsText" text="CORNER FINAL">
      <formula>NOT(ISERROR(SEARCH("CORNER FINAL",H77)))</formula>
    </cfRule>
    <cfRule type="containsText" dxfId="3874" priority="3952" operator="containsText" text="GOL DESCANSO">
      <formula>NOT(ISERROR(SEARCH("GOL DESCANSO",H77)))</formula>
    </cfRule>
  </conditionalFormatting>
  <conditionalFormatting sqref="I82">
    <cfRule type="containsText" dxfId="3873" priority="3931" operator="containsText" text="Over 2.5">
      <formula>NOT(ISERROR(SEARCH("Over 2.5",I82)))</formula>
    </cfRule>
    <cfRule type="containsText" dxfId="3872" priority="3932" operator="containsText" text="BTS">
      <formula>NOT(ISERROR(SEARCH("BTS",I82)))</formula>
    </cfRule>
    <cfRule type="containsText" dxfId="3871" priority="3933" operator="containsText" text="No entrada">
      <formula>NOT(ISERROR(SEARCH("No entrada",I82)))</formula>
    </cfRule>
    <cfRule type="containsText" dxfId="3870" priority="3937" operator="containsText" text="2º Gol">
      <formula>NOT(ISERROR(SEARCH("2º Gol",I82)))</formula>
    </cfRule>
    <cfRule type="containsText" dxfId="3869" priority="3938" operator="containsText" text="1º Gol">
      <formula>NOT(ISERROR(SEARCH("1º Gol",I82)))</formula>
    </cfRule>
    <cfRule type="cellIs" dxfId="3868" priority="3939" operator="equal">
      <formula>"Protegida"</formula>
    </cfRule>
    <cfRule type="cellIs" dxfId="3867" priority="3940" operator="equal">
      <formula>"Cerrada"</formula>
    </cfRule>
    <cfRule type="cellIs" dxfId="3866" priority="3941" operator="equal">
      <formula>"Fallada"</formula>
    </cfRule>
    <cfRule type="cellIs" dxfId="3865" priority="3942" operator="equal">
      <formula>"Protegida"</formula>
    </cfRule>
    <cfRule type="cellIs" dxfId="3864" priority="3943" operator="equal">
      <formula>"2 Entradas"</formula>
    </cfRule>
    <cfRule type="cellIs" dxfId="3863" priority="3944" operator="equal">
      <formula>"1 Entrada"</formula>
    </cfRule>
  </conditionalFormatting>
  <conditionalFormatting sqref="H82">
    <cfRule type="containsText" dxfId="3862" priority="3929" operator="containsText" text="GOL 70">
      <formula>NOT(ISERROR(SEARCH("GOL 70",H82)))</formula>
    </cfRule>
    <cfRule type="containsText" dxfId="3861" priority="3930" operator="containsText" text="CORNER DESCANSO">
      <formula>NOT(ISERROR(SEARCH("CORNER DESCANSO",H82)))</formula>
    </cfRule>
    <cfRule type="containsText" dxfId="3860" priority="3934" operator="containsText" text="BTS">
      <formula>NOT(ISERROR(SEARCH("BTS",H82)))</formula>
    </cfRule>
    <cfRule type="containsText" dxfId="3859" priority="3935" operator="containsText" text="CORNER FINAL">
      <formula>NOT(ISERROR(SEARCH("CORNER FINAL",H82)))</formula>
    </cfRule>
    <cfRule type="containsText" dxfId="3858" priority="3936" operator="containsText" text="GOL DESCANSO">
      <formula>NOT(ISERROR(SEARCH("GOL DESCANSO",H82)))</formula>
    </cfRule>
  </conditionalFormatting>
  <conditionalFormatting sqref="I81">
    <cfRule type="containsText" dxfId="3857" priority="3915" operator="containsText" text="Over 2.5">
      <formula>NOT(ISERROR(SEARCH("Over 2.5",I81)))</formula>
    </cfRule>
    <cfRule type="containsText" dxfId="3856" priority="3916" operator="containsText" text="BTS">
      <formula>NOT(ISERROR(SEARCH("BTS",I81)))</formula>
    </cfRule>
    <cfRule type="containsText" dxfId="3855" priority="3917" operator="containsText" text="No entrada">
      <formula>NOT(ISERROR(SEARCH("No entrada",I81)))</formula>
    </cfRule>
    <cfRule type="containsText" dxfId="3854" priority="3921" operator="containsText" text="2º Gol">
      <formula>NOT(ISERROR(SEARCH("2º Gol",I81)))</formula>
    </cfRule>
    <cfRule type="containsText" dxfId="3853" priority="3922" operator="containsText" text="1º Gol">
      <formula>NOT(ISERROR(SEARCH("1º Gol",I81)))</formula>
    </cfRule>
    <cfRule type="cellIs" dxfId="3852" priority="3923" operator="equal">
      <formula>"Protegida"</formula>
    </cfRule>
    <cfRule type="cellIs" dxfId="3851" priority="3924" operator="equal">
      <formula>"Cerrada"</formula>
    </cfRule>
    <cfRule type="cellIs" dxfId="3850" priority="3925" operator="equal">
      <formula>"Fallada"</formula>
    </cfRule>
    <cfRule type="cellIs" dxfId="3849" priority="3926" operator="equal">
      <formula>"Protegida"</formula>
    </cfRule>
    <cfRule type="cellIs" dxfId="3848" priority="3927" operator="equal">
      <formula>"2 Entradas"</formula>
    </cfRule>
    <cfRule type="cellIs" dxfId="3847" priority="3928" operator="equal">
      <formula>"1 Entrada"</formula>
    </cfRule>
  </conditionalFormatting>
  <conditionalFormatting sqref="H81">
    <cfRule type="containsText" dxfId="3846" priority="3913" operator="containsText" text="GOL 70">
      <formula>NOT(ISERROR(SEARCH("GOL 70",H81)))</formula>
    </cfRule>
    <cfRule type="containsText" dxfId="3845" priority="3914" operator="containsText" text="CORNER DESCANSO">
      <formula>NOT(ISERROR(SEARCH("CORNER DESCANSO",H81)))</formula>
    </cfRule>
    <cfRule type="containsText" dxfId="3844" priority="3918" operator="containsText" text="BTS">
      <formula>NOT(ISERROR(SEARCH("BTS",H81)))</formula>
    </cfRule>
    <cfRule type="containsText" dxfId="3843" priority="3919" operator="containsText" text="CORNER FINAL">
      <formula>NOT(ISERROR(SEARCH("CORNER FINAL",H81)))</formula>
    </cfRule>
    <cfRule type="containsText" dxfId="3842" priority="3920" operator="containsText" text="GOL DESCANSO">
      <formula>NOT(ISERROR(SEARCH("GOL DESCANSO",H81)))</formula>
    </cfRule>
  </conditionalFormatting>
  <conditionalFormatting sqref="I82">
    <cfRule type="containsText" dxfId="3841" priority="3899" operator="containsText" text="Over 2.5">
      <formula>NOT(ISERROR(SEARCH("Over 2.5",I82)))</formula>
    </cfRule>
    <cfRule type="containsText" dxfId="3840" priority="3900" operator="containsText" text="BTS">
      <formula>NOT(ISERROR(SEARCH("BTS",I82)))</formula>
    </cfRule>
    <cfRule type="containsText" dxfId="3839" priority="3901" operator="containsText" text="No entrada">
      <formula>NOT(ISERROR(SEARCH("No entrada",I82)))</formula>
    </cfRule>
    <cfRule type="containsText" dxfId="3838" priority="3905" operator="containsText" text="2º Gol">
      <formula>NOT(ISERROR(SEARCH("2º Gol",I82)))</formula>
    </cfRule>
    <cfRule type="containsText" dxfId="3837" priority="3906" operator="containsText" text="1º Gol">
      <formula>NOT(ISERROR(SEARCH("1º Gol",I82)))</formula>
    </cfRule>
    <cfRule type="cellIs" dxfId="3836" priority="3907" operator="equal">
      <formula>"Protegida"</formula>
    </cfRule>
    <cfRule type="cellIs" dxfId="3835" priority="3908" operator="equal">
      <formula>"Cerrada"</formula>
    </cfRule>
    <cfRule type="cellIs" dxfId="3834" priority="3909" operator="equal">
      <formula>"Fallada"</formula>
    </cfRule>
    <cfRule type="cellIs" dxfId="3833" priority="3910" operator="equal">
      <formula>"Protegida"</formula>
    </cfRule>
    <cfRule type="cellIs" dxfId="3832" priority="3911" operator="equal">
      <formula>"2 Entradas"</formula>
    </cfRule>
    <cfRule type="cellIs" dxfId="3831" priority="3912" operator="equal">
      <formula>"1 Entrada"</formula>
    </cfRule>
  </conditionalFormatting>
  <conditionalFormatting sqref="H82">
    <cfRule type="containsText" dxfId="3830" priority="3897" operator="containsText" text="GOL 70">
      <formula>NOT(ISERROR(SEARCH("GOL 70",H82)))</formula>
    </cfRule>
    <cfRule type="containsText" dxfId="3829" priority="3898" operator="containsText" text="CORNER DESCANSO">
      <formula>NOT(ISERROR(SEARCH("CORNER DESCANSO",H82)))</formula>
    </cfRule>
    <cfRule type="containsText" dxfId="3828" priority="3902" operator="containsText" text="BTS">
      <formula>NOT(ISERROR(SEARCH("BTS",H82)))</formula>
    </cfRule>
    <cfRule type="containsText" dxfId="3827" priority="3903" operator="containsText" text="CORNER FINAL">
      <formula>NOT(ISERROR(SEARCH("CORNER FINAL",H82)))</formula>
    </cfRule>
    <cfRule type="containsText" dxfId="3826" priority="3904" operator="containsText" text="GOL DESCANSO">
      <formula>NOT(ISERROR(SEARCH("GOL DESCANSO",H82)))</formula>
    </cfRule>
  </conditionalFormatting>
  <conditionalFormatting sqref="I81">
    <cfRule type="containsText" dxfId="3825" priority="3883" operator="containsText" text="Over 2.5">
      <formula>NOT(ISERROR(SEARCH("Over 2.5",I81)))</formula>
    </cfRule>
    <cfRule type="containsText" dxfId="3824" priority="3884" operator="containsText" text="BTS">
      <formula>NOT(ISERROR(SEARCH("BTS",I81)))</formula>
    </cfRule>
    <cfRule type="containsText" dxfId="3823" priority="3885" operator="containsText" text="No entrada">
      <formula>NOT(ISERROR(SEARCH("No entrada",I81)))</formula>
    </cfRule>
    <cfRule type="containsText" dxfId="3822" priority="3889" operator="containsText" text="2º Gol">
      <formula>NOT(ISERROR(SEARCH("2º Gol",I81)))</formula>
    </cfRule>
    <cfRule type="containsText" dxfId="3821" priority="3890" operator="containsText" text="1º Gol">
      <formula>NOT(ISERROR(SEARCH("1º Gol",I81)))</formula>
    </cfRule>
    <cfRule type="cellIs" dxfId="3820" priority="3891" operator="equal">
      <formula>"Protegida"</formula>
    </cfRule>
    <cfRule type="cellIs" dxfId="3819" priority="3892" operator="equal">
      <formula>"Cerrada"</formula>
    </cfRule>
    <cfRule type="cellIs" dxfId="3818" priority="3893" operator="equal">
      <formula>"Fallada"</formula>
    </cfRule>
    <cfRule type="cellIs" dxfId="3817" priority="3894" operator="equal">
      <formula>"Protegida"</formula>
    </cfRule>
    <cfRule type="cellIs" dxfId="3816" priority="3895" operator="equal">
      <formula>"2 Entradas"</formula>
    </cfRule>
    <cfRule type="cellIs" dxfId="3815" priority="3896" operator="equal">
      <formula>"1 Entrada"</formula>
    </cfRule>
  </conditionalFormatting>
  <conditionalFormatting sqref="H81">
    <cfRule type="containsText" dxfId="3814" priority="3881" operator="containsText" text="GOL 70">
      <formula>NOT(ISERROR(SEARCH("GOL 70",H81)))</formula>
    </cfRule>
    <cfRule type="containsText" dxfId="3813" priority="3882" operator="containsText" text="CORNER DESCANSO">
      <formula>NOT(ISERROR(SEARCH("CORNER DESCANSO",H81)))</formula>
    </cfRule>
    <cfRule type="containsText" dxfId="3812" priority="3886" operator="containsText" text="BTS">
      <formula>NOT(ISERROR(SEARCH("BTS",H81)))</formula>
    </cfRule>
    <cfRule type="containsText" dxfId="3811" priority="3887" operator="containsText" text="CORNER FINAL">
      <formula>NOT(ISERROR(SEARCH("CORNER FINAL",H81)))</formula>
    </cfRule>
    <cfRule type="containsText" dxfId="3810" priority="3888" operator="containsText" text="GOL DESCANSO">
      <formula>NOT(ISERROR(SEARCH("GOL DESCANSO",H81)))</formula>
    </cfRule>
  </conditionalFormatting>
  <conditionalFormatting sqref="I80">
    <cfRule type="containsText" dxfId="3809" priority="3867" operator="containsText" text="Over 2.5">
      <formula>NOT(ISERROR(SEARCH("Over 2.5",I80)))</formula>
    </cfRule>
    <cfRule type="containsText" dxfId="3808" priority="3868" operator="containsText" text="BTS">
      <formula>NOT(ISERROR(SEARCH("BTS",I80)))</formula>
    </cfRule>
    <cfRule type="containsText" dxfId="3807" priority="3869" operator="containsText" text="No entrada">
      <formula>NOT(ISERROR(SEARCH("No entrada",I80)))</formula>
    </cfRule>
    <cfRule type="containsText" dxfId="3806" priority="3873" operator="containsText" text="2º Gol">
      <formula>NOT(ISERROR(SEARCH("2º Gol",I80)))</formula>
    </cfRule>
    <cfRule type="containsText" dxfId="3805" priority="3874" operator="containsText" text="1º Gol">
      <formula>NOT(ISERROR(SEARCH("1º Gol",I80)))</formula>
    </cfRule>
    <cfRule type="cellIs" dxfId="3804" priority="3875" operator="equal">
      <formula>"Protegida"</formula>
    </cfRule>
    <cfRule type="cellIs" dxfId="3803" priority="3876" operator="equal">
      <formula>"Cerrada"</formula>
    </cfRule>
    <cfRule type="cellIs" dxfId="3802" priority="3877" operator="equal">
      <formula>"Fallada"</formula>
    </cfRule>
    <cfRule type="cellIs" dxfId="3801" priority="3878" operator="equal">
      <formula>"Protegida"</formula>
    </cfRule>
    <cfRule type="cellIs" dxfId="3800" priority="3879" operator="equal">
      <formula>"2 Entradas"</formula>
    </cfRule>
    <cfRule type="cellIs" dxfId="3799" priority="3880" operator="equal">
      <formula>"1 Entrada"</formula>
    </cfRule>
  </conditionalFormatting>
  <conditionalFormatting sqref="H80">
    <cfRule type="containsText" dxfId="3798" priority="3865" operator="containsText" text="GOL 70">
      <formula>NOT(ISERROR(SEARCH("GOL 70",H80)))</formula>
    </cfRule>
    <cfRule type="containsText" dxfId="3797" priority="3866" operator="containsText" text="CORNER DESCANSO">
      <formula>NOT(ISERROR(SEARCH("CORNER DESCANSO",H80)))</formula>
    </cfRule>
    <cfRule type="containsText" dxfId="3796" priority="3870" operator="containsText" text="BTS">
      <formula>NOT(ISERROR(SEARCH("BTS",H80)))</formula>
    </cfRule>
    <cfRule type="containsText" dxfId="3795" priority="3871" operator="containsText" text="CORNER FINAL">
      <formula>NOT(ISERROR(SEARCH("CORNER FINAL",H80)))</formula>
    </cfRule>
    <cfRule type="containsText" dxfId="3794" priority="3872" operator="containsText" text="GOL DESCANSO">
      <formula>NOT(ISERROR(SEARCH("GOL DESCANSO",H80)))</formula>
    </cfRule>
  </conditionalFormatting>
  <conditionalFormatting sqref="I78">
    <cfRule type="containsText" dxfId="3793" priority="3851" operator="containsText" text="Over 2.5">
      <formula>NOT(ISERROR(SEARCH("Over 2.5",I78)))</formula>
    </cfRule>
    <cfRule type="containsText" dxfId="3792" priority="3852" operator="containsText" text="BTS">
      <formula>NOT(ISERROR(SEARCH("BTS",I78)))</formula>
    </cfRule>
    <cfRule type="containsText" dxfId="3791" priority="3853" operator="containsText" text="No entrada">
      <formula>NOT(ISERROR(SEARCH("No entrada",I78)))</formula>
    </cfRule>
    <cfRule type="containsText" dxfId="3790" priority="3857" operator="containsText" text="2º Gol">
      <formula>NOT(ISERROR(SEARCH("2º Gol",I78)))</formula>
    </cfRule>
    <cfRule type="containsText" dxfId="3789" priority="3858" operator="containsText" text="1º Gol">
      <formula>NOT(ISERROR(SEARCH("1º Gol",I78)))</formula>
    </cfRule>
    <cfRule type="cellIs" dxfId="3788" priority="3859" operator="equal">
      <formula>"Protegida"</formula>
    </cfRule>
    <cfRule type="cellIs" dxfId="3787" priority="3860" operator="equal">
      <formula>"Cerrada"</formula>
    </cfRule>
    <cfRule type="cellIs" dxfId="3786" priority="3861" operator="equal">
      <formula>"Fallada"</formula>
    </cfRule>
    <cfRule type="cellIs" dxfId="3785" priority="3862" operator="equal">
      <formula>"Protegida"</formula>
    </cfRule>
    <cfRule type="cellIs" dxfId="3784" priority="3863" operator="equal">
      <formula>"2 Entradas"</formula>
    </cfRule>
    <cfRule type="cellIs" dxfId="3783" priority="3864" operator="equal">
      <formula>"1 Entrada"</formula>
    </cfRule>
  </conditionalFormatting>
  <conditionalFormatting sqref="H78:H79">
    <cfRule type="containsText" dxfId="3782" priority="3849" operator="containsText" text="GOL 70">
      <formula>NOT(ISERROR(SEARCH("GOL 70",H78)))</formula>
    </cfRule>
    <cfRule type="containsText" dxfId="3781" priority="3850" operator="containsText" text="CORNER DESCANSO">
      <formula>NOT(ISERROR(SEARCH("CORNER DESCANSO",H78)))</formula>
    </cfRule>
    <cfRule type="containsText" dxfId="3780" priority="3854" operator="containsText" text="BTS">
      <formula>NOT(ISERROR(SEARCH("BTS",H78)))</formula>
    </cfRule>
    <cfRule type="containsText" dxfId="3779" priority="3855" operator="containsText" text="CORNER FINAL">
      <formula>NOT(ISERROR(SEARCH("CORNER FINAL",H78)))</formula>
    </cfRule>
    <cfRule type="containsText" dxfId="3778" priority="3856" operator="containsText" text="GOL DESCANSO">
      <formula>NOT(ISERROR(SEARCH("GOL DESCANSO",H78)))</formula>
    </cfRule>
  </conditionalFormatting>
  <conditionalFormatting sqref="I77">
    <cfRule type="containsText" dxfId="3777" priority="3835" operator="containsText" text="Over 2.5">
      <formula>NOT(ISERROR(SEARCH("Over 2.5",I77)))</formula>
    </cfRule>
    <cfRule type="containsText" dxfId="3776" priority="3836" operator="containsText" text="BTS">
      <formula>NOT(ISERROR(SEARCH("BTS",I77)))</formula>
    </cfRule>
    <cfRule type="containsText" dxfId="3775" priority="3837" operator="containsText" text="No entrada">
      <formula>NOT(ISERROR(SEARCH("No entrada",I77)))</formula>
    </cfRule>
    <cfRule type="containsText" dxfId="3774" priority="3841" operator="containsText" text="2º Gol">
      <formula>NOT(ISERROR(SEARCH("2º Gol",I77)))</formula>
    </cfRule>
    <cfRule type="containsText" dxfId="3773" priority="3842" operator="containsText" text="1º Gol">
      <formula>NOT(ISERROR(SEARCH("1º Gol",I77)))</formula>
    </cfRule>
    <cfRule type="cellIs" dxfId="3772" priority="3843" operator="equal">
      <formula>"Protegida"</formula>
    </cfRule>
    <cfRule type="cellIs" dxfId="3771" priority="3844" operator="equal">
      <formula>"Cerrada"</formula>
    </cfRule>
    <cfRule type="cellIs" dxfId="3770" priority="3845" operator="equal">
      <formula>"Fallada"</formula>
    </cfRule>
    <cfRule type="cellIs" dxfId="3769" priority="3846" operator="equal">
      <formula>"Protegida"</formula>
    </cfRule>
    <cfRule type="cellIs" dxfId="3768" priority="3847" operator="equal">
      <formula>"2 Entradas"</formula>
    </cfRule>
    <cfRule type="cellIs" dxfId="3767" priority="3848" operator="equal">
      <formula>"1 Entrada"</formula>
    </cfRule>
  </conditionalFormatting>
  <conditionalFormatting sqref="H77">
    <cfRule type="containsText" dxfId="3766" priority="3833" operator="containsText" text="GOL 70">
      <formula>NOT(ISERROR(SEARCH("GOL 70",H77)))</formula>
    </cfRule>
    <cfRule type="containsText" dxfId="3765" priority="3834" operator="containsText" text="CORNER DESCANSO">
      <formula>NOT(ISERROR(SEARCH("CORNER DESCANSO",H77)))</formula>
    </cfRule>
    <cfRule type="containsText" dxfId="3764" priority="3838" operator="containsText" text="BTS">
      <formula>NOT(ISERROR(SEARCH("BTS",H77)))</formula>
    </cfRule>
    <cfRule type="containsText" dxfId="3763" priority="3839" operator="containsText" text="CORNER FINAL">
      <formula>NOT(ISERROR(SEARCH("CORNER FINAL",H77)))</formula>
    </cfRule>
    <cfRule type="containsText" dxfId="3762" priority="3840" operator="containsText" text="GOL DESCANSO">
      <formula>NOT(ISERROR(SEARCH("GOL DESCANSO",H77)))</formula>
    </cfRule>
  </conditionalFormatting>
  <conditionalFormatting sqref="I77">
    <cfRule type="containsText" dxfId="3761" priority="3819" operator="containsText" text="Over 2.5">
      <formula>NOT(ISERROR(SEARCH("Over 2.5",I77)))</formula>
    </cfRule>
    <cfRule type="containsText" dxfId="3760" priority="3820" operator="containsText" text="BTS">
      <formula>NOT(ISERROR(SEARCH("BTS",I77)))</formula>
    </cfRule>
    <cfRule type="containsText" dxfId="3759" priority="3821" operator="containsText" text="No entrada">
      <formula>NOT(ISERROR(SEARCH("No entrada",I77)))</formula>
    </cfRule>
    <cfRule type="containsText" dxfId="3758" priority="3825" operator="containsText" text="2º Gol">
      <formula>NOT(ISERROR(SEARCH("2º Gol",I77)))</formula>
    </cfRule>
    <cfRule type="containsText" dxfId="3757" priority="3826" operator="containsText" text="1º Gol">
      <formula>NOT(ISERROR(SEARCH("1º Gol",I77)))</formula>
    </cfRule>
    <cfRule type="cellIs" dxfId="3756" priority="3827" operator="equal">
      <formula>"Protegida"</formula>
    </cfRule>
    <cfRule type="cellIs" dxfId="3755" priority="3828" operator="equal">
      <formula>"Cerrada"</formula>
    </cfRule>
    <cfRule type="cellIs" dxfId="3754" priority="3829" operator="equal">
      <formula>"Fallada"</formula>
    </cfRule>
    <cfRule type="cellIs" dxfId="3753" priority="3830" operator="equal">
      <formula>"Protegida"</formula>
    </cfRule>
    <cfRule type="cellIs" dxfId="3752" priority="3831" operator="equal">
      <formula>"2 Entradas"</formula>
    </cfRule>
    <cfRule type="cellIs" dxfId="3751" priority="3832" operator="equal">
      <formula>"1 Entrada"</formula>
    </cfRule>
  </conditionalFormatting>
  <conditionalFormatting sqref="H77">
    <cfRule type="containsText" dxfId="3750" priority="3817" operator="containsText" text="GOL 70">
      <formula>NOT(ISERROR(SEARCH("GOL 70",H77)))</formula>
    </cfRule>
    <cfRule type="containsText" dxfId="3749" priority="3818" operator="containsText" text="CORNER DESCANSO">
      <formula>NOT(ISERROR(SEARCH("CORNER DESCANSO",H77)))</formula>
    </cfRule>
    <cfRule type="containsText" dxfId="3748" priority="3822" operator="containsText" text="BTS">
      <formula>NOT(ISERROR(SEARCH("BTS",H77)))</formula>
    </cfRule>
    <cfRule type="containsText" dxfId="3747" priority="3823" operator="containsText" text="CORNER FINAL">
      <formula>NOT(ISERROR(SEARCH("CORNER FINAL",H77)))</formula>
    </cfRule>
    <cfRule type="containsText" dxfId="3746" priority="3824" operator="containsText" text="GOL DESCANSO">
      <formula>NOT(ISERROR(SEARCH("GOL DESCANSO",H77)))</formula>
    </cfRule>
  </conditionalFormatting>
  <conditionalFormatting sqref="I83">
    <cfRule type="containsText" dxfId="3745" priority="3803" operator="containsText" text="Over 2.5">
      <formula>NOT(ISERROR(SEARCH("Over 2.5",I83)))</formula>
    </cfRule>
    <cfRule type="containsText" dxfId="3744" priority="3804" operator="containsText" text="BTS">
      <formula>NOT(ISERROR(SEARCH("BTS",I83)))</formula>
    </cfRule>
    <cfRule type="containsText" dxfId="3743" priority="3805" operator="containsText" text="No entrada">
      <formula>NOT(ISERROR(SEARCH("No entrada",I83)))</formula>
    </cfRule>
    <cfRule type="containsText" dxfId="3742" priority="3809" operator="containsText" text="2º Gol">
      <formula>NOT(ISERROR(SEARCH("2º Gol",I83)))</formula>
    </cfRule>
    <cfRule type="containsText" dxfId="3741" priority="3810" operator="containsText" text="1º Gol">
      <formula>NOT(ISERROR(SEARCH("1º Gol",I83)))</formula>
    </cfRule>
    <cfRule type="cellIs" dxfId="3740" priority="3811" operator="equal">
      <formula>"Protegida"</formula>
    </cfRule>
    <cfRule type="cellIs" dxfId="3739" priority="3812" operator="equal">
      <formula>"Cerrada"</formula>
    </cfRule>
    <cfRule type="cellIs" dxfId="3738" priority="3813" operator="equal">
      <formula>"Fallada"</formula>
    </cfRule>
    <cfRule type="cellIs" dxfId="3737" priority="3814" operator="equal">
      <formula>"Protegida"</formula>
    </cfRule>
    <cfRule type="cellIs" dxfId="3736" priority="3815" operator="equal">
      <formula>"2 Entradas"</formula>
    </cfRule>
    <cfRule type="cellIs" dxfId="3735" priority="3816" operator="equal">
      <formula>"1 Entrada"</formula>
    </cfRule>
  </conditionalFormatting>
  <conditionalFormatting sqref="H83">
    <cfRule type="containsText" dxfId="3734" priority="3801" operator="containsText" text="GOL 70">
      <formula>NOT(ISERROR(SEARCH("GOL 70",H83)))</formula>
    </cfRule>
    <cfRule type="containsText" dxfId="3733" priority="3802" operator="containsText" text="CORNER DESCANSO">
      <formula>NOT(ISERROR(SEARCH("CORNER DESCANSO",H83)))</formula>
    </cfRule>
    <cfRule type="containsText" dxfId="3732" priority="3806" operator="containsText" text="BTS">
      <formula>NOT(ISERROR(SEARCH("BTS",H83)))</formula>
    </cfRule>
    <cfRule type="containsText" dxfId="3731" priority="3807" operator="containsText" text="CORNER FINAL">
      <formula>NOT(ISERROR(SEARCH("CORNER FINAL",H83)))</formula>
    </cfRule>
    <cfRule type="containsText" dxfId="3730" priority="3808" operator="containsText" text="GOL DESCANSO">
      <formula>NOT(ISERROR(SEARCH("GOL DESCANSO",H83)))</formula>
    </cfRule>
  </conditionalFormatting>
  <conditionalFormatting sqref="I82">
    <cfRule type="containsText" dxfId="3729" priority="3787" operator="containsText" text="Over 2.5">
      <formula>NOT(ISERROR(SEARCH("Over 2.5",I82)))</formula>
    </cfRule>
    <cfRule type="containsText" dxfId="3728" priority="3788" operator="containsText" text="BTS">
      <formula>NOT(ISERROR(SEARCH("BTS",I82)))</formula>
    </cfRule>
    <cfRule type="containsText" dxfId="3727" priority="3789" operator="containsText" text="No entrada">
      <formula>NOT(ISERROR(SEARCH("No entrada",I82)))</formula>
    </cfRule>
    <cfRule type="containsText" dxfId="3726" priority="3793" operator="containsText" text="2º Gol">
      <formula>NOT(ISERROR(SEARCH("2º Gol",I82)))</formula>
    </cfRule>
    <cfRule type="containsText" dxfId="3725" priority="3794" operator="containsText" text="1º Gol">
      <formula>NOT(ISERROR(SEARCH("1º Gol",I82)))</formula>
    </cfRule>
    <cfRule type="cellIs" dxfId="3724" priority="3795" operator="equal">
      <formula>"Protegida"</formula>
    </cfRule>
    <cfRule type="cellIs" dxfId="3723" priority="3796" operator="equal">
      <formula>"Cerrada"</formula>
    </cfRule>
    <cfRule type="cellIs" dxfId="3722" priority="3797" operator="equal">
      <formula>"Fallada"</formula>
    </cfRule>
    <cfRule type="cellIs" dxfId="3721" priority="3798" operator="equal">
      <formula>"Protegida"</formula>
    </cfRule>
    <cfRule type="cellIs" dxfId="3720" priority="3799" operator="equal">
      <formula>"2 Entradas"</formula>
    </cfRule>
    <cfRule type="cellIs" dxfId="3719" priority="3800" operator="equal">
      <formula>"1 Entrada"</formula>
    </cfRule>
  </conditionalFormatting>
  <conditionalFormatting sqref="H82">
    <cfRule type="containsText" dxfId="3718" priority="3785" operator="containsText" text="GOL 70">
      <formula>NOT(ISERROR(SEARCH("GOL 70",H82)))</formula>
    </cfRule>
    <cfRule type="containsText" dxfId="3717" priority="3786" operator="containsText" text="CORNER DESCANSO">
      <formula>NOT(ISERROR(SEARCH("CORNER DESCANSO",H82)))</formula>
    </cfRule>
    <cfRule type="containsText" dxfId="3716" priority="3790" operator="containsText" text="BTS">
      <formula>NOT(ISERROR(SEARCH("BTS",H82)))</formula>
    </cfRule>
    <cfRule type="containsText" dxfId="3715" priority="3791" operator="containsText" text="CORNER FINAL">
      <formula>NOT(ISERROR(SEARCH("CORNER FINAL",H82)))</formula>
    </cfRule>
    <cfRule type="containsText" dxfId="3714" priority="3792" operator="containsText" text="GOL DESCANSO">
      <formula>NOT(ISERROR(SEARCH("GOL DESCANSO",H82)))</formula>
    </cfRule>
  </conditionalFormatting>
  <conditionalFormatting sqref="I83">
    <cfRule type="containsText" dxfId="3713" priority="3771" operator="containsText" text="Over 2.5">
      <formula>NOT(ISERROR(SEARCH("Over 2.5",I83)))</formula>
    </cfRule>
    <cfRule type="containsText" dxfId="3712" priority="3772" operator="containsText" text="BTS">
      <formula>NOT(ISERROR(SEARCH("BTS",I83)))</formula>
    </cfRule>
    <cfRule type="containsText" dxfId="3711" priority="3773" operator="containsText" text="No entrada">
      <formula>NOT(ISERROR(SEARCH("No entrada",I83)))</formula>
    </cfRule>
    <cfRule type="containsText" dxfId="3710" priority="3777" operator="containsText" text="2º Gol">
      <formula>NOT(ISERROR(SEARCH("2º Gol",I83)))</formula>
    </cfRule>
    <cfRule type="containsText" dxfId="3709" priority="3778" operator="containsText" text="1º Gol">
      <formula>NOT(ISERROR(SEARCH("1º Gol",I83)))</formula>
    </cfRule>
    <cfRule type="cellIs" dxfId="3708" priority="3779" operator="equal">
      <formula>"Protegida"</formula>
    </cfRule>
    <cfRule type="cellIs" dxfId="3707" priority="3780" operator="equal">
      <formula>"Cerrada"</formula>
    </cfRule>
    <cfRule type="cellIs" dxfId="3706" priority="3781" operator="equal">
      <formula>"Fallada"</formula>
    </cfRule>
    <cfRule type="cellIs" dxfId="3705" priority="3782" operator="equal">
      <formula>"Protegida"</formula>
    </cfRule>
    <cfRule type="cellIs" dxfId="3704" priority="3783" operator="equal">
      <formula>"2 Entradas"</formula>
    </cfRule>
    <cfRule type="cellIs" dxfId="3703" priority="3784" operator="equal">
      <formula>"1 Entrada"</formula>
    </cfRule>
  </conditionalFormatting>
  <conditionalFormatting sqref="H83">
    <cfRule type="containsText" dxfId="3702" priority="3769" operator="containsText" text="GOL 70">
      <formula>NOT(ISERROR(SEARCH("GOL 70",H83)))</formula>
    </cfRule>
    <cfRule type="containsText" dxfId="3701" priority="3770" operator="containsText" text="CORNER DESCANSO">
      <formula>NOT(ISERROR(SEARCH("CORNER DESCANSO",H83)))</formula>
    </cfRule>
    <cfRule type="containsText" dxfId="3700" priority="3774" operator="containsText" text="BTS">
      <formula>NOT(ISERROR(SEARCH("BTS",H83)))</formula>
    </cfRule>
    <cfRule type="containsText" dxfId="3699" priority="3775" operator="containsText" text="CORNER FINAL">
      <formula>NOT(ISERROR(SEARCH("CORNER FINAL",H83)))</formula>
    </cfRule>
    <cfRule type="containsText" dxfId="3698" priority="3776" operator="containsText" text="GOL DESCANSO">
      <formula>NOT(ISERROR(SEARCH("GOL DESCANSO",H83)))</formula>
    </cfRule>
  </conditionalFormatting>
  <conditionalFormatting sqref="I82">
    <cfRule type="containsText" dxfId="3697" priority="3755" operator="containsText" text="Over 2.5">
      <formula>NOT(ISERROR(SEARCH("Over 2.5",I82)))</formula>
    </cfRule>
    <cfRule type="containsText" dxfId="3696" priority="3756" operator="containsText" text="BTS">
      <formula>NOT(ISERROR(SEARCH("BTS",I82)))</formula>
    </cfRule>
    <cfRule type="containsText" dxfId="3695" priority="3757" operator="containsText" text="No entrada">
      <formula>NOT(ISERROR(SEARCH("No entrada",I82)))</formula>
    </cfRule>
    <cfRule type="containsText" dxfId="3694" priority="3761" operator="containsText" text="2º Gol">
      <formula>NOT(ISERROR(SEARCH("2º Gol",I82)))</formula>
    </cfRule>
    <cfRule type="containsText" dxfId="3693" priority="3762" operator="containsText" text="1º Gol">
      <formula>NOT(ISERROR(SEARCH("1º Gol",I82)))</formula>
    </cfRule>
    <cfRule type="cellIs" dxfId="3692" priority="3763" operator="equal">
      <formula>"Protegida"</formula>
    </cfRule>
    <cfRule type="cellIs" dxfId="3691" priority="3764" operator="equal">
      <formula>"Cerrada"</formula>
    </cfRule>
    <cfRule type="cellIs" dxfId="3690" priority="3765" operator="equal">
      <formula>"Fallada"</formula>
    </cfRule>
    <cfRule type="cellIs" dxfId="3689" priority="3766" operator="equal">
      <formula>"Protegida"</formula>
    </cfRule>
    <cfRule type="cellIs" dxfId="3688" priority="3767" operator="equal">
      <formula>"2 Entradas"</formula>
    </cfRule>
    <cfRule type="cellIs" dxfId="3687" priority="3768" operator="equal">
      <formula>"1 Entrada"</formula>
    </cfRule>
  </conditionalFormatting>
  <conditionalFormatting sqref="H82">
    <cfRule type="containsText" dxfId="3686" priority="3753" operator="containsText" text="GOL 70">
      <formula>NOT(ISERROR(SEARCH("GOL 70",H82)))</formula>
    </cfRule>
    <cfRule type="containsText" dxfId="3685" priority="3754" operator="containsText" text="CORNER DESCANSO">
      <formula>NOT(ISERROR(SEARCH("CORNER DESCANSO",H82)))</formula>
    </cfRule>
    <cfRule type="containsText" dxfId="3684" priority="3758" operator="containsText" text="BTS">
      <formula>NOT(ISERROR(SEARCH("BTS",H82)))</formula>
    </cfRule>
    <cfRule type="containsText" dxfId="3683" priority="3759" operator="containsText" text="CORNER FINAL">
      <formula>NOT(ISERROR(SEARCH("CORNER FINAL",H82)))</formula>
    </cfRule>
    <cfRule type="containsText" dxfId="3682" priority="3760" operator="containsText" text="GOL DESCANSO">
      <formula>NOT(ISERROR(SEARCH("GOL DESCANSO",H82)))</formula>
    </cfRule>
  </conditionalFormatting>
  <conditionalFormatting sqref="I81">
    <cfRule type="containsText" dxfId="3681" priority="3739" operator="containsText" text="Over 2.5">
      <formula>NOT(ISERROR(SEARCH("Over 2.5",I81)))</formula>
    </cfRule>
    <cfRule type="containsText" dxfId="3680" priority="3740" operator="containsText" text="BTS">
      <formula>NOT(ISERROR(SEARCH("BTS",I81)))</formula>
    </cfRule>
    <cfRule type="containsText" dxfId="3679" priority="3741" operator="containsText" text="No entrada">
      <formula>NOT(ISERROR(SEARCH("No entrada",I81)))</formula>
    </cfRule>
    <cfRule type="containsText" dxfId="3678" priority="3745" operator="containsText" text="2º Gol">
      <formula>NOT(ISERROR(SEARCH("2º Gol",I81)))</formula>
    </cfRule>
    <cfRule type="containsText" dxfId="3677" priority="3746" operator="containsText" text="1º Gol">
      <formula>NOT(ISERROR(SEARCH("1º Gol",I81)))</formula>
    </cfRule>
    <cfRule type="cellIs" dxfId="3676" priority="3747" operator="equal">
      <formula>"Protegida"</formula>
    </cfRule>
    <cfRule type="cellIs" dxfId="3675" priority="3748" operator="equal">
      <formula>"Cerrada"</formula>
    </cfRule>
    <cfRule type="cellIs" dxfId="3674" priority="3749" operator="equal">
      <formula>"Fallada"</formula>
    </cfRule>
    <cfRule type="cellIs" dxfId="3673" priority="3750" operator="equal">
      <formula>"Protegida"</formula>
    </cfRule>
    <cfRule type="cellIs" dxfId="3672" priority="3751" operator="equal">
      <formula>"2 Entradas"</formula>
    </cfRule>
    <cfRule type="cellIs" dxfId="3671" priority="3752" operator="equal">
      <formula>"1 Entrada"</formula>
    </cfRule>
  </conditionalFormatting>
  <conditionalFormatting sqref="H81">
    <cfRule type="containsText" dxfId="3670" priority="3737" operator="containsText" text="GOL 70">
      <formula>NOT(ISERROR(SEARCH("GOL 70",H81)))</formula>
    </cfRule>
    <cfRule type="containsText" dxfId="3669" priority="3738" operator="containsText" text="CORNER DESCANSO">
      <formula>NOT(ISERROR(SEARCH("CORNER DESCANSO",H81)))</formula>
    </cfRule>
    <cfRule type="containsText" dxfId="3668" priority="3742" operator="containsText" text="BTS">
      <formula>NOT(ISERROR(SEARCH("BTS",H81)))</formula>
    </cfRule>
    <cfRule type="containsText" dxfId="3667" priority="3743" operator="containsText" text="CORNER FINAL">
      <formula>NOT(ISERROR(SEARCH("CORNER FINAL",H81)))</formula>
    </cfRule>
    <cfRule type="containsText" dxfId="3666" priority="3744" operator="containsText" text="GOL DESCANSO">
      <formula>NOT(ISERROR(SEARCH("GOL DESCANSO",H81)))</formula>
    </cfRule>
  </conditionalFormatting>
  <conditionalFormatting sqref="I79">
    <cfRule type="containsText" dxfId="3665" priority="3723" operator="containsText" text="Over 2.5">
      <formula>NOT(ISERROR(SEARCH("Over 2.5",I79)))</formula>
    </cfRule>
    <cfRule type="containsText" dxfId="3664" priority="3724" operator="containsText" text="BTS">
      <formula>NOT(ISERROR(SEARCH("BTS",I79)))</formula>
    </cfRule>
    <cfRule type="containsText" dxfId="3663" priority="3725" operator="containsText" text="No entrada">
      <formula>NOT(ISERROR(SEARCH("No entrada",I79)))</formula>
    </cfRule>
    <cfRule type="containsText" dxfId="3662" priority="3729" operator="containsText" text="2º Gol">
      <formula>NOT(ISERROR(SEARCH("2º Gol",I79)))</formula>
    </cfRule>
    <cfRule type="containsText" dxfId="3661" priority="3730" operator="containsText" text="1º Gol">
      <formula>NOT(ISERROR(SEARCH("1º Gol",I79)))</formula>
    </cfRule>
    <cfRule type="cellIs" dxfId="3660" priority="3731" operator="equal">
      <formula>"Protegida"</formula>
    </cfRule>
    <cfRule type="cellIs" dxfId="3659" priority="3732" operator="equal">
      <formula>"Cerrada"</formula>
    </cfRule>
    <cfRule type="cellIs" dxfId="3658" priority="3733" operator="equal">
      <formula>"Fallada"</formula>
    </cfRule>
    <cfRule type="cellIs" dxfId="3657" priority="3734" operator="equal">
      <formula>"Protegida"</formula>
    </cfRule>
    <cfRule type="cellIs" dxfId="3656" priority="3735" operator="equal">
      <formula>"2 Entradas"</formula>
    </cfRule>
    <cfRule type="cellIs" dxfId="3655" priority="3736" operator="equal">
      <formula>"1 Entrada"</formula>
    </cfRule>
  </conditionalFormatting>
  <conditionalFormatting sqref="H79">
    <cfRule type="containsText" dxfId="3654" priority="3721" operator="containsText" text="GOL 70">
      <formula>NOT(ISERROR(SEARCH("GOL 70",H79)))</formula>
    </cfRule>
    <cfRule type="containsText" dxfId="3653" priority="3722" operator="containsText" text="CORNER DESCANSO">
      <formula>NOT(ISERROR(SEARCH("CORNER DESCANSO",H79)))</formula>
    </cfRule>
    <cfRule type="containsText" dxfId="3652" priority="3726" operator="containsText" text="BTS">
      <formula>NOT(ISERROR(SEARCH("BTS",H79)))</formula>
    </cfRule>
    <cfRule type="containsText" dxfId="3651" priority="3727" operator="containsText" text="CORNER FINAL">
      <formula>NOT(ISERROR(SEARCH("CORNER FINAL",H79)))</formula>
    </cfRule>
    <cfRule type="containsText" dxfId="3650" priority="3728" operator="containsText" text="GOL DESCANSO">
      <formula>NOT(ISERROR(SEARCH("GOL DESCANSO",H79)))</formula>
    </cfRule>
  </conditionalFormatting>
  <conditionalFormatting sqref="I83">
    <cfRule type="containsText" dxfId="3649" priority="3707" operator="containsText" text="Over 2.5">
      <formula>NOT(ISERROR(SEARCH("Over 2.5",I83)))</formula>
    </cfRule>
    <cfRule type="containsText" dxfId="3648" priority="3708" operator="containsText" text="BTS">
      <formula>NOT(ISERROR(SEARCH("BTS",I83)))</formula>
    </cfRule>
    <cfRule type="containsText" dxfId="3647" priority="3709" operator="containsText" text="No entrada">
      <formula>NOT(ISERROR(SEARCH("No entrada",I83)))</formula>
    </cfRule>
    <cfRule type="containsText" dxfId="3646" priority="3713" operator="containsText" text="2º Gol">
      <formula>NOT(ISERROR(SEARCH("2º Gol",I83)))</formula>
    </cfRule>
    <cfRule type="containsText" dxfId="3645" priority="3714" operator="containsText" text="1º Gol">
      <formula>NOT(ISERROR(SEARCH("1º Gol",I83)))</formula>
    </cfRule>
    <cfRule type="cellIs" dxfId="3644" priority="3715" operator="equal">
      <formula>"Protegida"</formula>
    </cfRule>
    <cfRule type="cellIs" dxfId="3643" priority="3716" operator="equal">
      <formula>"Cerrada"</formula>
    </cfRule>
    <cfRule type="cellIs" dxfId="3642" priority="3717" operator="equal">
      <formula>"Fallada"</formula>
    </cfRule>
    <cfRule type="cellIs" dxfId="3641" priority="3718" operator="equal">
      <formula>"Protegida"</formula>
    </cfRule>
    <cfRule type="cellIs" dxfId="3640" priority="3719" operator="equal">
      <formula>"2 Entradas"</formula>
    </cfRule>
    <cfRule type="cellIs" dxfId="3639" priority="3720" operator="equal">
      <formula>"1 Entrada"</formula>
    </cfRule>
  </conditionalFormatting>
  <conditionalFormatting sqref="H83">
    <cfRule type="containsText" dxfId="3638" priority="3705" operator="containsText" text="GOL 70">
      <formula>NOT(ISERROR(SEARCH("GOL 70",H83)))</formula>
    </cfRule>
    <cfRule type="containsText" dxfId="3637" priority="3706" operator="containsText" text="CORNER DESCANSO">
      <formula>NOT(ISERROR(SEARCH("CORNER DESCANSO",H83)))</formula>
    </cfRule>
    <cfRule type="containsText" dxfId="3636" priority="3710" operator="containsText" text="BTS">
      <formula>NOT(ISERROR(SEARCH("BTS",H83)))</formula>
    </cfRule>
    <cfRule type="containsText" dxfId="3635" priority="3711" operator="containsText" text="CORNER FINAL">
      <formula>NOT(ISERROR(SEARCH("CORNER FINAL",H83)))</formula>
    </cfRule>
    <cfRule type="containsText" dxfId="3634" priority="3712" operator="containsText" text="GOL DESCANSO">
      <formula>NOT(ISERROR(SEARCH("GOL DESCANSO",H83)))</formula>
    </cfRule>
  </conditionalFormatting>
  <conditionalFormatting sqref="I82">
    <cfRule type="containsText" dxfId="3633" priority="3691" operator="containsText" text="Over 2.5">
      <formula>NOT(ISERROR(SEARCH("Over 2.5",I82)))</formula>
    </cfRule>
    <cfRule type="containsText" dxfId="3632" priority="3692" operator="containsText" text="BTS">
      <formula>NOT(ISERROR(SEARCH("BTS",I82)))</formula>
    </cfRule>
    <cfRule type="containsText" dxfId="3631" priority="3693" operator="containsText" text="No entrada">
      <formula>NOT(ISERROR(SEARCH("No entrada",I82)))</formula>
    </cfRule>
    <cfRule type="containsText" dxfId="3630" priority="3697" operator="containsText" text="2º Gol">
      <formula>NOT(ISERROR(SEARCH("2º Gol",I82)))</formula>
    </cfRule>
    <cfRule type="containsText" dxfId="3629" priority="3698" operator="containsText" text="1º Gol">
      <formula>NOT(ISERROR(SEARCH("1º Gol",I82)))</formula>
    </cfRule>
    <cfRule type="cellIs" dxfId="3628" priority="3699" operator="equal">
      <formula>"Protegida"</formula>
    </cfRule>
    <cfRule type="cellIs" dxfId="3627" priority="3700" operator="equal">
      <formula>"Cerrada"</formula>
    </cfRule>
    <cfRule type="cellIs" dxfId="3626" priority="3701" operator="equal">
      <formula>"Fallada"</formula>
    </cfRule>
    <cfRule type="cellIs" dxfId="3625" priority="3702" operator="equal">
      <formula>"Protegida"</formula>
    </cfRule>
    <cfRule type="cellIs" dxfId="3624" priority="3703" operator="equal">
      <formula>"2 Entradas"</formula>
    </cfRule>
    <cfRule type="cellIs" dxfId="3623" priority="3704" operator="equal">
      <formula>"1 Entrada"</formula>
    </cfRule>
  </conditionalFormatting>
  <conditionalFormatting sqref="H82">
    <cfRule type="containsText" dxfId="3622" priority="3689" operator="containsText" text="GOL 70">
      <formula>NOT(ISERROR(SEARCH("GOL 70",H82)))</formula>
    </cfRule>
    <cfRule type="containsText" dxfId="3621" priority="3690" operator="containsText" text="CORNER DESCANSO">
      <formula>NOT(ISERROR(SEARCH("CORNER DESCANSO",H82)))</formula>
    </cfRule>
    <cfRule type="containsText" dxfId="3620" priority="3694" operator="containsText" text="BTS">
      <formula>NOT(ISERROR(SEARCH("BTS",H82)))</formula>
    </cfRule>
    <cfRule type="containsText" dxfId="3619" priority="3695" operator="containsText" text="CORNER FINAL">
      <formula>NOT(ISERROR(SEARCH("CORNER FINAL",H82)))</formula>
    </cfRule>
    <cfRule type="containsText" dxfId="3618" priority="3696" operator="containsText" text="GOL DESCANSO">
      <formula>NOT(ISERROR(SEARCH("GOL DESCANSO",H82)))</formula>
    </cfRule>
  </conditionalFormatting>
  <conditionalFormatting sqref="I81">
    <cfRule type="containsText" dxfId="3617" priority="3675" operator="containsText" text="Over 2.5">
      <formula>NOT(ISERROR(SEARCH("Over 2.5",I81)))</formula>
    </cfRule>
    <cfRule type="containsText" dxfId="3616" priority="3676" operator="containsText" text="BTS">
      <formula>NOT(ISERROR(SEARCH("BTS",I81)))</formula>
    </cfRule>
    <cfRule type="containsText" dxfId="3615" priority="3677" operator="containsText" text="No entrada">
      <formula>NOT(ISERROR(SEARCH("No entrada",I81)))</formula>
    </cfRule>
    <cfRule type="containsText" dxfId="3614" priority="3681" operator="containsText" text="2º Gol">
      <formula>NOT(ISERROR(SEARCH("2º Gol",I81)))</formula>
    </cfRule>
    <cfRule type="containsText" dxfId="3613" priority="3682" operator="containsText" text="1º Gol">
      <formula>NOT(ISERROR(SEARCH("1º Gol",I81)))</formula>
    </cfRule>
    <cfRule type="cellIs" dxfId="3612" priority="3683" operator="equal">
      <formula>"Protegida"</formula>
    </cfRule>
    <cfRule type="cellIs" dxfId="3611" priority="3684" operator="equal">
      <formula>"Cerrada"</formula>
    </cfRule>
    <cfRule type="cellIs" dxfId="3610" priority="3685" operator="equal">
      <formula>"Fallada"</formula>
    </cfRule>
    <cfRule type="cellIs" dxfId="3609" priority="3686" operator="equal">
      <formula>"Protegida"</formula>
    </cfRule>
    <cfRule type="cellIs" dxfId="3608" priority="3687" operator="equal">
      <formula>"2 Entradas"</formula>
    </cfRule>
    <cfRule type="cellIs" dxfId="3607" priority="3688" operator="equal">
      <formula>"1 Entrada"</formula>
    </cfRule>
  </conditionalFormatting>
  <conditionalFormatting sqref="H81">
    <cfRule type="containsText" dxfId="3606" priority="3673" operator="containsText" text="GOL 70">
      <formula>NOT(ISERROR(SEARCH("GOL 70",H81)))</formula>
    </cfRule>
    <cfRule type="containsText" dxfId="3605" priority="3674" operator="containsText" text="CORNER DESCANSO">
      <formula>NOT(ISERROR(SEARCH("CORNER DESCANSO",H81)))</formula>
    </cfRule>
    <cfRule type="containsText" dxfId="3604" priority="3678" operator="containsText" text="BTS">
      <formula>NOT(ISERROR(SEARCH("BTS",H81)))</formula>
    </cfRule>
    <cfRule type="containsText" dxfId="3603" priority="3679" operator="containsText" text="CORNER FINAL">
      <formula>NOT(ISERROR(SEARCH("CORNER FINAL",H81)))</formula>
    </cfRule>
    <cfRule type="containsText" dxfId="3602" priority="3680" operator="containsText" text="GOL DESCANSO">
      <formula>NOT(ISERROR(SEARCH("GOL DESCANSO",H81)))</formula>
    </cfRule>
  </conditionalFormatting>
  <conditionalFormatting sqref="I83">
    <cfRule type="containsText" dxfId="3601" priority="3659" operator="containsText" text="Over 2.5">
      <formula>NOT(ISERROR(SEARCH("Over 2.5",I83)))</formula>
    </cfRule>
    <cfRule type="containsText" dxfId="3600" priority="3660" operator="containsText" text="BTS">
      <formula>NOT(ISERROR(SEARCH("BTS",I83)))</formula>
    </cfRule>
    <cfRule type="containsText" dxfId="3599" priority="3661" operator="containsText" text="No entrada">
      <formula>NOT(ISERROR(SEARCH("No entrada",I83)))</formula>
    </cfRule>
    <cfRule type="containsText" dxfId="3598" priority="3665" operator="containsText" text="2º Gol">
      <formula>NOT(ISERROR(SEARCH("2º Gol",I83)))</formula>
    </cfRule>
    <cfRule type="containsText" dxfId="3597" priority="3666" operator="containsText" text="1º Gol">
      <formula>NOT(ISERROR(SEARCH("1º Gol",I83)))</formula>
    </cfRule>
    <cfRule type="cellIs" dxfId="3596" priority="3667" operator="equal">
      <formula>"Protegida"</formula>
    </cfRule>
    <cfRule type="cellIs" dxfId="3595" priority="3668" operator="equal">
      <formula>"Cerrada"</formula>
    </cfRule>
    <cfRule type="cellIs" dxfId="3594" priority="3669" operator="equal">
      <formula>"Fallada"</formula>
    </cfRule>
    <cfRule type="cellIs" dxfId="3593" priority="3670" operator="equal">
      <formula>"Protegida"</formula>
    </cfRule>
    <cfRule type="cellIs" dxfId="3592" priority="3671" operator="equal">
      <formula>"2 Entradas"</formula>
    </cfRule>
    <cfRule type="cellIs" dxfId="3591" priority="3672" operator="equal">
      <formula>"1 Entrada"</formula>
    </cfRule>
  </conditionalFormatting>
  <conditionalFormatting sqref="H83">
    <cfRule type="containsText" dxfId="3590" priority="3657" operator="containsText" text="GOL 70">
      <formula>NOT(ISERROR(SEARCH("GOL 70",H83)))</formula>
    </cfRule>
    <cfRule type="containsText" dxfId="3589" priority="3658" operator="containsText" text="CORNER DESCANSO">
      <formula>NOT(ISERROR(SEARCH("CORNER DESCANSO",H83)))</formula>
    </cfRule>
    <cfRule type="containsText" dxfId="3588" priority="3662" operator="containsText" text="BTS">
      <formula>NOT(ISERROR(SEARCH("BTS",H83)))</formula>
    </cfRule>
    <cfRule type="containsText" dxfId="3587" priority="3663" operator="containsText" text="CORNER FINAL">
      <formula>NOT(ISERROR(SEARCH("CORNER FINAL",H83)))</formula>
    </cfRule>
    <cfRule type="containsText" dxfId="3586" priority="3664" operator="containsText" text="GOL DESCANSO">
      <formula>NOT(ISERROR(SEARCH("GOL DESCANSO",H83)))</formula>
    </cfRule>
  </conditionalFormatting>
  <conditionalFormatting sqref="I82">
    <cfRule type="containsText" dxfId="3585" priority="3643" operator="containsText" text="Over 2.5">
      <formula>NOT(ISERROR(SEARCH("Over 2.5",I82)))</formula>
    </cfRule>
    <cfRule type="containsText" dxfId="3584" priority="3644" operator="containsText" text="BTS">
      <formula>NOT(ISERROR(SEARCH("BTS",I82)))</formula>
    </cfRule>
    <cfRule type="containsText" dxfId="3583" priority="3645" operator="containsText" text="No entrada">
      <formula>NOT(ISERROR(SEARCH("No entrada",I82)))</formula>
    </cfRule>
    <cfRule type="containsText" dxfId="3582" priority="3649" operator="containsText" text="2º Gol">
      <formula>NOT(ISERROR(SEARCH("2º Gol",I82)))</formula>
    </cfRule>
    <cfRule type="containsText" dxfId="3581" priority="3650" operator="containsText" text="1º Gol">
      <formula>NOT(ISERROR(SEARCH("1º Gol",I82)))</formula>
    </cfRule>
    <cfRule type="cellIs" dxfId="3580" priority="3651" operator="equal">
      <formula>"Protegida"</formula>
    </cfRule>
    <cfRule type="cellIs" dxfId="3579" priority="3652" operator="equal">
      <formula>"Cerrada"</formula>
    </cfRule>
    <cfRule type="cellIs" dxfId="3578" priority="3653" operator="equal">
      <formula>"Fallada"</formula>
    </cfRule>
    <cfRule type="cellIs" dxfId="3577" priority="3654" operator="equal">
      <formula>"Protegida"</formula>
    </cfRule>
    <cfRule type="cellIs" dxfId="3576" priority="3655" operator="equal">
      <formula>"2 Entradas"</formula>
    </cfRule>
    <cfRule type="cellIs" dxfId="3575" priority="3656" operator="equal">
      <formula>"1 Entrada"</formula>
    </cfRule>
  </conditionalFormatting>
  <conditionalFormatting sqref="H82">
    <cfRule type="containsText" dxfId="3574" priority="3641" operator="containsText" text="GOL 70">
      <formula>NOT(ISERROR(SEARCH("GOL 70",H82)))</formula>
    </cfRule>
    <cfRule type="containsText" dxfId="3573" priority="3642" operator="containsText" text="CORNER DESCANSO">
      <formula>NOT(ISERROR(SEARCH("CORNER DESCANSO",H82)))</formula>
    </cfRule>
    <cfRule type="containsText" dxfId="3572" priority="3646" operator="containsText" text="BTS">
      <formula>NOT(ISERROR(SEARCH("BTS",H82)))</formula>
    </cfRule>
    <cfRule type="containsText" dxfId="3571" priority="3647" operator="containsText" text="CORNER FINAL">
      <formula>NOT(ISERROR(SEARCH("CORNER FINAL",H82)))</formula>
    </cfRule>
    <cfRule type="containsText" dxfId="3570" priority="3648" operator="containsText" text="GOL DESCANSO">
      <formula>NOT(ISERROR(SEARCH("GOL DESCANSO",H82)))</formula>
    </cfRule>
  </conditionalFormatting>
  <conditionalFormatting sqref="I81">
    <cfRule type="containsText" dxfId="3569" priority="3627" operator="containsText" text="Over 2.5">
      <formula>NOT(ISERROR(SEARCH("Over 2.5",I81)))</formula>
    </cfRule>
    <cfRule type="containsText" dxfId="3568" priority="3628" operator="containsText" text="BTS">
      <formula>NOT(ISERROR(SEARCH("BTS",I81)))</formula>
    </cfRule>
    <cfRule type="containsText" dxfId="3567" priority="3629" operator="containsText" text="No entrada">
      <formula>NOT(ISERROR(SEARCH("No entrada",I81)))</formula>
    </cfRule>
    <cfRule type="containsText" dxfId="3566" priority="3633" operator="containsText" text="2º Gol">
      <formula>NOT(ISERROR(SEARCH("2º Gol",I81)))</formula>
    </cfRule>
    <cfRule type="containsText" dxfId="3565" priority="3634" operator="containsText" text="1º Gol">
      <formula>NOT(ISERROR(SEARCH("1º Gol",I81)))</formula>
    </cfRule>
    <cfRule type="cellIs" dxfId="3564" priority="3635" operator="equal">
      <formula>"Protegida"</formula>
    </cfRule>
    <cfRule type="cellIs" dxfId="3563" priority="3636" operator="equal">
      <formula>"Cerrada"</formula>
    </cfRule>
    <cfRule type="cellIs" dxfId="3562" priority="3637" operator="equal">
      <formula>"Fallada"</formula>
    </cfRule>
    <cfRule type="cellIs" dxfId="3561" priority="3638" operator="equal">
      <formula>"Protegida"</formula>
    </cfRule>
    <cfRule type="cellIs" dxfId="3560" priority="3639" operator="equal">
      <formula>"2 Entradas"</formula>
    </cfRule>
    <cfRule type="cellIs" dxfId="3559" priority="3640" operator="equal">
      <formula>"1 Entrada"</formula>
    </cfRule>
  </conditionalFormatting>
  <conditionalFormatting sqref="H81">
    <cfRule type="containsText" dxfId="3558" priority="3625" operator="containsText" text="GOL 70">
      <formula>NOT(ISERROR(SEARCH("GOL 70",H81)))</formula>
    </cfRule>
    <cfRule type="containsText" dxfId="3557" priority="3626" operator="containsText" text="CORNER DESCANSO">
      <formula>NOT(ISERROR(SEARCH("CORNER DESCANSO",H81)))</formula>
    </cfRule>
    <cfRule type="containsText" dxfId="3556" priority="3630" operator="containsText" text="BTS">
      <formula>NOT(ISERROR(SEARCH("BTS",H81)))</formula>
    </cfRule>
    <cfRule type="containsText" dxfId="3555" priority="3631" operator="containsText" text="CORNER FINAL">
      <formula>NOT(ISERROR(SEARCH("CORNER FINAL",H81)))</formula>
    </cfRule>
    <cfRule type="containsText" dxfId="3554" priority="3632" operator="containsText" text="GOL DESCANSO">
      <formula>NOT(ISERROR(SEARCH("GOL DESCANSO",H81)))</formula>
    </cfRule>
  </conditionalFormatting>
  <conditionalFormatting sqref="I80">
    <cfRule type="containsText" dxfId="3553" priority="3611" operator="containsText" text="Over 2.5">
      <formula>NOT(ISERROR(SEARCH("Over 2.5",I80)))</formula>
    </cfRule>
    <cfRule type="containsText" dxfId="3552" priority="3612" operator="containsText" text="BTS">
      <formula>NOT(ISERROR(SEARCH("BTS",I80)))</formula>
    </cfRule>
    <cfRule type="containsText" dxfId="3551" priority="3613" operator="containsText" text="No entrada">
      <formula>NOT(ISERROR(SEARCH("No entrada",I80)))</formula>
    </cfRule>
    <cfRule type="containsText" dxfId="3550" priority="3617" operator="containsText" text="2º Gol">
      <formula>NOT(ISERROR(SEARCH("2º Gol",I80)))</formula>
    </cfRule>
    <cfRule type="containsText" dxfId="3549" priority="3618" operator="containsText" text="1º Gol">
      <formula>NOT(ISERROR(SEARCH("1º Gol",I80)))</formula>
    </cfRule>
    <cfRule type="cellIs" dxfId="3548" priority="3619" operator="equal">
      <formula>"Protegida"</formula>
    </cfRule>
    <cfRule type="cellIs" dxfId="3547" priority="3620" operator="equal">
      <formula>"Cerrada"</formula>
    </cfRule>
    <cfRule type="cellIs" dxfId="3546" priority="3621" operator="equal">
      <formula>"Fallada"</formula>
    </cfRule>
    <cfRule type="cellIs" dxfId="3545" priority="3622" operator="equal">
      <formula>"Protegida"</formula>
    </cfRule>
    <cfRule type="cellIs" dxfId="3544" priority="3623" operator="equal">
      <formula>"2 Entradas"</formula>
    </cfRule>
    <cfRule type="cellIs" dxfId="3543" priority="3624" operator="equal">
      <formula>"1 Entrada"</formula>
    </cfRule>
  </conditionalFormatting>
  <conditionalFormatting sqref="H80">
    <cfRule type="containsText" dxfId="3542" priority="3609" operator="containsText" text="GOL 70">
      <formula>NOT(ISERROR(SEARCH("GOL 70",H80)))</formula>
    </cfRule>
    <cfRule type="containsText" dxfId="3541" priority="3610" operator="containsText" text="CORNER DESCANSO">
      <formula>NOT(ISERROR(SEARCH("CORNER DESCANSO",H80)))</formula>
    </cfRule>
    <cfRule type="containsText" dxfId="3540" priority="3614" operator="containsText" text="BTS">
      <formula>NOT(ISERROR(SEARCH("BTS",H80)))</formula>
    </cfRule>
    <cfRule type="containsText" dxfId="3539" priority="3615" operator="containsText" text="CORNER FINAL">
      <formula>NOT(ISERROR(SEARCH("CORNER FINAL",H80)))</formula>
    </cfRule>
    <cfRule type="containsText" dxfId="3538" priority="3616" operator="containsText" text="GOL DESCANSO">
      <formula>NOT(ISERROR(SEARCH("GOL DESCANSO",H80)))</formula>
    </cfRule>
  </conditionalFormatting>
  <conditionalFormatting sqref="I83">
    <cfRule type="containsText" dxfId="3537" priority="3595" operator="containsText" text="Over 2.5">
      <formula>NOT(ISERROR(SEARCH("Over 2.5",I83)))</formula>
    </cfRule>
    <cfRule type="containsText" dxfId="3536" priority="3596" operator="containsText" text="BTS">
      <formula>NOT(ISERROR(SEARCH("BTS",I83)))</formula>
    </cfRule>
    <cfRule type="containsText" dxfId="3535" priority="3597" operator="containsText" text="No entrada">
      <formula>NOT(ISERROR(SEARCH("No entrada",I83)))</formula>
    </cfRule>
    <cfRule type="containsText" dxfId="3534" priority="3601" operator="containsText" text="2º Gol">
      <formula>NOT(ISERROR(SEARCH("2º Gol",I83)))</formula>
    </cfRule>
    <cfRule type="containsText" dxfId="3533" priority="3602" operator="containsText" text="1º Gol">
      <formula>NOT(ISERROR(SEARCH("1º Gol",I83)))</formula>
    </cfRule>
    <cfRule type="cellIs" dxfId="3532" priority="3603" operator="equal">
      <formula>"Protegida"</formula>
    </cfRule>
    <cfRule type="cellIs" dxfId="3531" priority="3604" operator="equal">
      <formula>"Cerrada"</formula>
    </cfRule>
    <cfRule type="cellIs" dxfId="3530" priority="3605" operator="equal">
      <formula>"Fallada"</formula>
    </cfRule>
    <cfRule type="cellIs" dxfId="3529" priority="3606" operator="equal">
      <formula>"Protegida"</formula>
    </cfRule>
    <cfRule type="cellIs" dxfId="3528" priority="3607" operator="equal">
      <formula>"2 Entradas"</formula>
    </cfRule>
    <cfRule type="cellIs" dxfId="3527" priority="3608" operator="equal">
      <formula>"1 Entrada"</formula>
    </cfRule>
  </conditionalFormatting>
  <conditionalFormatting sqref="H83">
    <cfRule type="containsText" dxfId="3526" priority="3593" operator="containsText" text="GOL 70">
      <formula>NOT(ISERROR(SEARCH("GOL 70",H83)))</formula>
    </cfRule>
    <cfRule type="containsText" dxfId="3525" priority="3594" operator="containsText" text="CORNER DESCANSO">
      <formula>NOT(ISERROR(SEARCH("CORNER DESCANSO",H83)))</formula>
    </cfRule>
    <cfRule type="containsText" dxfId="3524" priority="3598" operator="containsText" text="BTS">
      <formula>NOT(ISERROR(SEARCH("BTS",H83)))</formula>
    </cfRule>
    <cfRule type="containsText" dxfId="3523" priority="3599" operator="containsText" text="CORNER FINAL">
      <formula>NOT(ISERROR(SEARCH("CORNER FINAL",H83)))</formula>
    </cfRule>
    <cfRule type="containsText" dxfId="3522" priority="3600" operator="containsText" text="GOL DESCANSO">
      <formula>NOT(ISERROR(SEARCH("GOL DESCANSO",H83)))</formula>
    </cfRule>
  </conditionalFormatting>
  <conditionalFormatting sqref="I83">
    <cfRule type="containsText" dxfId="3521" priority="3579" operator="containsText" text="Over 2.5">
      <formula>NOT(ISERROR(SEARCH("Over 2.5",I83)))</formula>
    </cfRule>
    <cfRule type="containsText" dxfId="3520" priority="3580" operator="containsText" text="BTS">
      <formula>NOT(ISERROR(SEARCH("BTS",I83)))</formula>
    </cfRule>
    <cfRule type="containsText" dxfId="3519" priority="3581" operator="containsText" text="No entrada">
      <formula>NOT(ISERROR(SEARCH("No entrada",I83)))</formula>
    </cfRule>
    <cfRule type="containsText" dxfId="3518" priority="3585" operator="containsText" text="2º Gol">
      <formula>NOT(ISERROR(SEARCH("2º Gol",I83)))</formula>
    </cfRule>
    <cfRule type="containsText" dxfId="3517" priority="3586" operator="containsText" text="1º Gol">
      <formula>NOT(ISERROR(SEARCH("1º Gol",I83)))</formula>
    </cfRule>
    <cfRule type="cellIs" dxfId="3516" priority="3587" operator="equal">
      <formula>"Protegida"</formula>
    </cfRule>
    <cfRule type="cellIs" dxfId="3515" priority="3588" operator="equal">
      <formula>"Cerrada"</formula>
    </cfRule>
    <cfRule type="cellIs" dxfId="3514" priority="3589" operator="equal">
      <formula>"Fallada"</formula>
    </cfRule>
    <cfRule type="cellIs" dxfId="3513" priority="3590" operator="equal">
      <formula>"Protegida"</formula>
    </cfRule>
    <cfRule type="cellIs" dxfId="3512" priority="3591" operator="equal">
      <formula>"2 Entradas"</formula>
    </cfRule>
    <cfRule type="cellIs" dxfId="3511" priority="3592" operator="equal">
      <formula>"1 Entrada"</formula>
    </cfRule>
  </conditionalFormatting>
  <conditionalFormatting sqref="H83">
    <cfRule type="containsText" dxfId="3510" priority="3577" operator="containsText" text="GOL 70">
      <formula>NOT(ISERROR(SEARCH("GOL 70",H83)))</formula>
    </cfRule>
    <cfRule type="containsText" dxfId="3509" priority="3578" operator="containsText" text="CORNER DESCANSO">
      <formula>NOT(ISERROR(SEARCH("CORNER DESCANSO",H83)))</formula>
    </cfRule>
    <cfRule type="containsText" dxfId="3508" priority="3582" operator="containsText" text="BTS">
      <formula>NOT(ISERROR(SEARCH("BTS",H83)))</formula>
    </cfRule>
    <cfRule type="containsText" dxfId="3507" priority="3583" operator="containsText" text="CORNER FINAL">
      <formula>NOT(ISERROR(SEARCH("CORNER FINAL",H83)))</formula>
    </cfRule>
    <cfRule type="containsText" dxfId="3506" priority="3584" operator="containsText" text="GOL DESCANSO">
      <formula>NOT(ISERROR(SEARCH("GOL DESCANSO",H83)))</formula>
    </cfRule>
  </conditionalFormatting>
  <conditionalFormatting sqref="I83">
    <cfRule type="containsText" dxfId="3505" priority="3563" operator="containsText" text="Over 2.5">
      <formula>NOT(ISERROR(SEARCH("Over 2.5",I83)))</formula>
    </cfRule>
    <cfRule type="containsText" dxfId="3504" priority="3564" operator="containsText" text="BTS">
      <formula>NOT(ISERROR(SEARCH("BTS",I83)))</formula>
    </cfRule>
    <cfRule type="containsText" dxfId="3503" priority="3565" operator="containsText" text="No entrada">
      <formula>NOT(ISERROR(SEARCH("No entrada",I83)))</formula>
    </cfRule>
    <cfRule type="containsText" dxfId="3502" priority="3569" operator="containsText" text="2º Gol">
      <formula>NOT(ISERROR(SEARCH("2º Gol",I83)))</formula>
    </cfRule>
    <cfRule type="containsText" dxfId="3501" priority="3570" operator="containsText" text="1º Gol">
      <formula>NOT(ISERROR(SEARCH("1º Gol",I83)))</formula>
    </cfRule>
    <cfRule type="cellIs" dxfId="3500" priority="3571" operator="equal">
      <formula>"Protegida"</formula>
    </cfRule>
    <cfRule type="cellIs" dxfId="3499" priority="3572" operator="equal">
      <formula>"Cerrada"</formula>
    </cfRule>
    <cfRule type="cellIs" dxfId="3498" priority="3573" operator="equal">
      <formula>"Fallada"</formula>
    </cfRule>
    <cfRule type="cellIs" dxfId="3497" priority="3574" operator="equal">
      <formula>"Protegida"</formula>
    </cfRule>
    <cfRule type="cellIs" dxfId="3496" priority="3575" operator="equal">
      <formula>"2 Entradas"</formula>
    </cfRule>
    <cfRule type="cellIs" dxfId="3495" priority="3576" operator="equal">
      <formula>"1 Entrada"</formula>
    </cfRule>
  </conditionalFormatting>
  <conditionalFormatting sqref="H83">
    <cfRule type="containsText" dxfId="3494" priority="3561" operator="containsText" text="GOL 70">
      <formula>NOT(ISERROR(SEARCH("GOL 70",H83)))</formula>
    </cfRule>
    <cfRule type="containsText" dxfId="3493" priority="3562" operator="containsText" text="CORNER DESCANSO">
      <formula>NOT(ISERROR(SEARCH("CORNER DESCANSO",H83)))</formula>
    </cfRule>
    <cfRule type="containsText" dxfId="3492" priority="3566" operator="containsText" text="BTS">
      <formula>NOT(ISERROR(SEARCH("BTS",H83)))</formula>
    </cfRule>
    <cfRule type="containsText" dxfId="3491" priority="3567" operator="containsText" text="CORNER FINAL">
      <formula>NOT(ISERROR(SEARCH("CORNER FINAL",H83)))</formula>
    </cfRule>
    <cfRule type="containsText" dxfId="3490" priority="3568" operator="containsText" text="GOL DESCANSO">
      <formula>NOT(ISERROR(SEARCH("GOL DESCANSO",H83)))</formula>
    </cfRule>
  </conditionalFormatting>
  <conditionalFormatting sqref="I82">
    <cfRule type="containsText" dxfId="3489" priority="3547" operator="containsText" text="Over 2.5">
      <formula>NOT(ISERROR(SEARCH("Over 2.5",I82)))</formula>
    </cfRule>
    <cfRule type="containsText" dxfId="3488" priority="3548" operator="containsText" text="BTS">
      <formula>NOT(ISERROR(SEARCH("BTS",I82)))</formula>
    </cfRule>
    <cfRule type="containsText" dxfId="3487" priority="3549" operator="containsText" text="No entrada">
      <formula>NOT(ISERROR(SEARCH("No entrada",I82)))</formula>
    </cfRule>
    <cfRule type="containsText" dxfId="3486" priority="3553" operator="containsText" text="2º Gol">
      <formula>NOT(ISERROR(SEARCH("2º Gol",I82)))</formula>
    </cfRule>
    <cfRule type="containsText" dxfId="3485" priority="3554" operator="containsText" text="1º Gol">
      <formula>NOT(ISERROR(SEARCH("1º Gol",I82)))</formula>
    </cfRule>
    <cfRule type="cellIs" dxfId="3484" priority="3555" operator="equal">
      <formula>"Protegida"</formula>
    </cfRule>
    <cfRule type="cellIs" dxfId="3483" priority="3556" operator="equal">
      <formula>"Cerrada"</formula>
    </cfRule>
    <cfRule type="cellIs" dxfId="3482" priority="3557" operator="equal">
      <formula>"Fallada"</formula>
    </cfRule>
    <cfRule type="cellIs" dxfId="3481" priority="3558" operator="equal">
      <formula>"Protegida"</formula>
    </cfRule>
    <cfRule type="cellIs" dxfId="3480" priority="3559" operator="equal">
      <formula>"2 Entradas"</formula>
    </cfRule>
    <cfRule type="cellIs" dxfId="3479" priority="3560" operator="equal">
      <formula>"1 Entrada"</formula>
    </cfRule>
  </conditionalFormatting>
  <conditionalFormatting sqref="H82">
    <cfRule type="containsText" dxfId="3478" priority="3545" operator="containsText" text="GOL 70">
      <formula>NOT(ISERROR(SEARCH("GOL 70",H82)))</formula>
    </cfRule>
    <cfRule type="containsText" dxfId="3477" priority="3546" operator="containsText" text="CORNER DESCANSO">
      <formula>NOT(ISERROR(SEARCH("CORNER DESCANSO",H82)))</formula>
    </cfRule>
    <cfRule type="containsText" dxfId="3476" priority="3550" operator="containsText" text="BTS">
      <formula>NOT(ISERROR(SEARCH("BTS",H82)))</formula>
    </cfRule>
    <cfRule type="containsText" dxfId="3475" priority="3551" operator="containsText" text="CORNER FINAL">
      <formula>NOT(ISERROR(SEARCH("CORNER FINAL",H82)))</formula>
    </cfRule>
    <cfRule type="containsText" dxfId="3474" priority="3552" operator="containsText" text="GOL DESCANSO">
      <formula>NOT(ISERROR(SEARCH("GOL DESCANSO",H82)))</formula>
    </cfRule>
  </conditionalFormatting>
  <conditionalFormatting sqref="I80">
    <cfRule type="containsText" dxfId="3473" priority="3531" operator="containsText" text="Over 2.5">
      <formula>NOT(ISERROR(SEARCH("Over 2.5",I80)))</formula>
    </cfRule>
    <cfRule type="containsText" dxfId="3472" priority="3532" operator="containsText" text="BTS">
      <formula>NOT(ISERROR(SEARCH("BTS",I80)))</formula>
    </cfRule>
    <cfRule type="containsText" dxfId="3471" priority="3533" operator="containsText" text="No entrada">
      <formula>NOT(ISERROR(SEARCH("No entrada",I80)))</formula>
    </cfRule>
    <cfRule type="containsText" dxfId="3470" priority="3537" operator="containsText" text="2º Gol">
      <formula>NOT(ISERROR(SEARCH("2º Gol",I80)))</formula>
    </cfRule>
    <cfRule type="containsText" dxfId="3469" priority="3538" operator="containsText" text="1º Gol">
      <formula>NOT(ISERROR(SEARCH("1º Gol",I80)))</formula>
    </cfRule>
    <cfRule type="cellIs" dxfId="3468" priority="3539" operator="equal">
      <formula>"Protegida"</formula>
    </cfRule>
    <cfRule type="cellIs" dxfId="3467" priority="3540" operator="equal">
      <formula>"Cerrada"</formula>
    </cfRule>
    <cfRule type="cellIs" dxfId="3466" priority="3541" operator="equal">
      <formula>"Fallada"</formula>
    </cfRule>
    <cfRule type="cellIs" dxfId="3465" priority="3542" operator="equal">
      <formula>"Protegida"</formula>
    </cfRule>
    <cfRule type="cellIs" dxfId="3464" priority="3543" operator="equal">
      <formula>"2 Entradas"</formula>
    </cfRule>
    <cfRule type="cellIs" dxfId="3463" priority="3544" operator="equal">
      <formula>"1 Entrada"</formula>
    </cfRule>
  </conditionalFormatting>
  <conditionalFormatting sqref="H80">
    <cfRule type="containsText" dxfId="3462" priority="3529" operator="containsText" text="GOL 70">
      <formula>NOT(ISERROR(SEARCH("GOL 70",H80)))</formula>
    </cfRule>
    <cfRule type="containsText" dxfId="3461" priority="3530" operator="containsText" text="CORNER DESCANSO">
      <formula>NOT(ISERROR(SEARCH("CORNER DESCANSO",H80)))</formula>
    </cfRule>
    <cfRule type="containsText" dxfId="3460" priority="3534" operator="containsText" text="BTS">
      <formula>NOT(ISERROR(SEARCH("BTS",H80)))</formula>
    </cfRule>
    <cfRule type="containsText" dxfId="3459" priority="3535" operator="containsText" text="CORNER FINAL">
      <formula>NOT(ISERROR(SEARCH("CORNER FINAL",H80)))</formula>
    </cfRule>
    <cfRule type="containsText" dxfId="3458" priority="3536" operator="containsText" text="GOL DESCANSO">
      <formula>NOT(ISERROR(SEARCH("GOL DESCANSO",H80)))</formula>
    </cfRule>
  </conditionalFormatting>
  <conditionalFormatting sqref="I79">
    <cfRule type="containsText" dxfId="3457" priority="3515" operator="containsText" text="Over 2.5">
      <formula>NOT(ISERROR(SEARCH("Over 2.5",I79)))</formula>
    </cfRule>
    <cfRule type="containsText" dxfId="3456" priority="3516" operator="containsText" text="BTS">
      <formula>NOT(ISERROR(SEARCH("BTS",I79)))</formula>
    </cfRule>
    <cfRule type="containsText" dxfId="3455" priority="3517" operator="containsText" text="No entrada">
      <formula>NOT(ISERROR(SEARCH("No entrada",I79)))</formula>
    </cfRule>
    <cfRule type="containsText" dxfId="3454" priority="3521" operator="containsText" text="2º Gol">
      <formula>NOT(ISERROR(SEARCH("2º Gol",I79)))</formula>
    </cfRule>
    <cfRule type="containsText" dxfId="3453" priority="3522" operator="containsText" text="1º Gol">
      <formula>NOT(ISERROR(SEARCH("1º Gol",I79)))</formula>
    </cfRule>
    <cfRule type="cellIs" dxfId="3452" priority="3523" operator="equal">
      <formula>"Protegida"</formula>
    </cfRule>
    <cfRule type="cellIs" dxfId="3451" priority="3524" operator="equal">
      <formula>"Cerrada"</formula>
    </cfRule>
    <cfRule type="cellIs" dxfId="3450" priority="3525" operator="equal">
      <formula>"Fallada"</formula>
    </cfRule>
    <cfRule type="cellIs" dxfId="3449" priority="3526" operator="equal">
      <formula>"Protegida"</formula>
    </cfRule>
    <cfRule type="cellIs" dxfId="3448" priority="3527" operator="equal">
      <formula>"2 Entradas"</formula>
    </cfRule>
    <cfRule type="cellIs" dxfId="3447" priority="3528" operator="equal">
      <formula>"1 Entrada"</formula>
    </cfRule>
  </conditionalFormatting>
  <conditionalFormatting sqref="H79">
    <cfRule type="containsText" dxfId="3446" priority="3513" operator="containsText" text="GOL 70">
      <formula>NOT(ISERROR(SEARCH("GOL 70",H79)))</formula>
    </cfRule>
    <cfRule type="containsText" dxfId="3445" priority="3514" operator="containsText" text="CORNER DESCANSO">
      <formula>NOT(ISERROR(SEARCH("CORNER DESCANSO",H79)))</formula>
    </cfRule>
    <cfRule type="containsText" dxfId="3444" priority="3518" operator="containsText" text="BTS">
      <formula>NOT(ISERROR(SEARCH("BTS",H79)))</formula>
    </cfRule>
    <cfRule type="containsText" dxfId="3443" priority="3519" operator="containsText" text="CORNER FINAL">
      <formula>NOT(ISERROR(SEARCH("CORNER FINAL",H79)))</formula>
    </cfRule>
    <cfRule type="containsText" dxfId="3442" priority="3520" operator="containsText" text="GOL DESCANSO">
      <formula>NOT(ISERROR(SEARCH("GOL DESCANSO",H79)))</formula>
    </cfRule>
  </conditionalFormatting>
  <conditionalFormatting sqref="I79">
    <cfRule type="containsText" dxfId="3441" priority="3499" operator="containsText" text="Over 2.5">
      <formula>NOT(ISERROR(SEARCH("Over 2.5",I79)))</formula>
    </cfRule>
    <cfRule type="containsText" dxfId="3440" priority="3500" operator="containsText" text="BTS">
      <formula>NOT(ISERROR(SEARCH("BTS",I79)))</formula>
    </cfRule>
    <cfRule type="containsText" dxfId="3439" priority="3501" operator="containsText" text="No entrada">
      <formula>NOT(ISERROR(SEARCH("No entrada",I79)))</formula>
    </cfRule>
    <cfRule type="containsText" dxfId="3438" priority="3505" operator="containsText" text="2º Gol">
      <formula>NOT(ISERROR(SEARCH("2º Gol",I79)))</formula>
    </cfRule>
    <cfRule type="containsText" dxfId="3437" priority="3506" operator="containsText" text="1º Gol">
      <formula>NOT(ISERROR(SEARCH("1º Gol",I79)))</formula>
    </cfRule>
    <cfRule type="cellIs" dxfId="3436" priority="3507" operator="equal">
      <formula>"Protegida"</formula>
    </cfRule>
    <cfRule type="cellIs" dxfId="3435" priority="3508" operator="equal">
      <formula>"Cerrada"</formula>
    </cfRule>
    <cfRule type="cellIs" dxfId="3434" priority="3509" operator="equal">
      <formula>"Fallada"</formula>
    </cfRule>
    <cfRule type="cellIs" dxfId="3433" priority="3510" operator="equal">
      <formula>"Protegida"</formula>
    </cfRule>
    <cfRule type="cellIs" dxfId="3432" priority="3511" operator="equal">
      <formula>"2 Entradas"</formula>
    </cfRule>
    <cfRule type="cellIs" dxfId="3431" priority="3512" operator="equal">
      <formula>"1 Entrada"</formula>
    </cfRule>
  </conditionalFormatting>
  <conditionalFormatting sqref="H79">
    <cfRule type="containsText" dxfId="3430" priority="3497" operator="containsText" text="GOL 70">
      <formula>NOT(ISERROR(SEARCH("GOL 70",H79)))</formula>
    </cfRule>
    <cfRule type="containsText" dxfId="3429" priority="3498" operator="containsText" text="CORNER DESCANSO">
      <formula>NOT(ISERROR(SEARCH("CORNER DESCANSO",H79)))</formula>
    </cfRule>
    <cfRule type="containsText" dxfId="3428" priority="3502" operator="containsText" text="BTS">
      <formula>NOT(ISERROR(SEARCH("BTS",H79)))</formula>
    </cfRule>
    <cfRule type="containsText" dxfId="3427" priority="3503" operator="containsText" text="CORNER FINAL">
      <formula>NOT(ISERROR(SEARCH("CORNER FINAL",H79)))</formula>
    </cfRule>
    <cfRule type="containsText" dxfId="3426" priority="3504" operator="containsText" text="GOL DESCANSO">
      <formula>NOT(ISERROR(SEARCH("GOL DESCANSO",H79)))</formula>
    </cfRule>
  </conditionalFormatting>
  <conditionalFormatting sqref="I83">
    <cfRule type="containsText" dxfId="3425" priority="3483" operator="containsText" text="Over 2.5">
      <formula>NOT(ISERROR(SEARCH("Over 2.5",I83)))</formula>
    </cfRule>
    <cfRule type="containsText" dxfId="3424" priority="3484" operator="containsText" text="BTS">
      <formula>NOT(ISERROR(SEARCH("BTS",I83)))</formula>
    </cfRule>
    <cfRule type="containsText" dxfId="3423" priority="3485" operator="containsText" text="No entrada">
      <formula>NOT(ISERROR(SEARCH("No entrada",I83)))</formula>
    </cfRule>
    <cfRule type="containsText" dxfId="3422" priority="3489" operator="containsText" text="2º Gol">
      <formula>NOT(ISERROR(SEARCH("2º Gol",I83)))</formula>
    </cfRule>
    <cfRule type="containsText" dxfId="3421" priority="3490" operator="containsText" text="1º Gol">
      <formula>NOT(ISERROR(SEARCH("1º Gol",I83)))</formula>
    </cfRule>
    <cfRule type="cellIs" dxfId="3420" priority="3491" operator="equal">
      <formula>"Protegida"</formula>
    </cfRule>
    <cfRule type="cellIs" dxfId="3419" priority="3492" operator="equal">
      <formula>"Cerrada"</formula>
    </cfRule>
    <cfRule type="cellIs" dxfId="3418" priority="3493" operator="equal">
      <formula>"Fallada"</formula>
    </cfRule>
    <cfRule type="cellIs" dxfId="3417" priority="3494" operator="equal">
      <formula>"Protegida"</formula>
    </cfRule>
    <cfRule type="cellIs" dxfId="3416" priority="3495" operator="equal">
      <formula>"2 Entradas"</formula>
    </cfRule>
    <cfRule type="cellIs" dxfId="3415" priority="3496" operator="equal">
      <formula>"1 Entrada"</formula>
    </cfRule>
  </conditionalFormatting>
  <conditionalFormatting sqref="H83">
    <cfRule type="containsText" dxfId="3414" priority="3481" operator="containsText" text="GOL 70">
      <formula>NOT(ISERROR(SEARCH("GOL 70",H83)))</formula>
    </cfRule>
    <cfRule type="containsText" dxfId="3413" priority="3482" operator="containsText" text="CORNER DESCANSO">
      <formula>NOT(ISERROR(SEARCH("CORNER DESCANSO",H83)))</formula>
    </cfRule>
    <cfRule type="containsText" dxfId="3412" priority="3486" operator="containsText" text="BTS">
      <formula>NOT(ISERROR(SEARCH("BTS",H83)))</formula>
    </cfRule>
    <cfRule type="containsText" dxfId="3411" priority="3487" operator="containsText" text="CORNER FINAL">
      <formula>NOT(ISERROR(SEARCH("CORNER FINAL",H83)))</formula>
    </cfRule>
    <cfRule type="containsText" dxfId="3410" priority="3488" operator="containsText" text="GOL DESCANSO">
      <formula>NOT(ISERROR(SEARCH("GOL DESCANSO",H83)))</formula>
    </cfRule>
  </conditionalFormatting>
  <conditionalFormatting sqref="I82">
    <cfRule type="containsText" dxfId="3409" priority="3467" operator="containsText" text="Over 2.5">
      <formula>NOT(ISERROR(SEARCH("Over 2.5",I82)))</formula>
    </cfRule>
    <cfRule type="containsText" dxfId="3408" priority="3468" operator="containsText" text="BTS">
      <formula>NOT(ISERROR(SEARCH("BTS",I82)))</formula>
    </cfRule>
    <cfRule type="containsText" dxfId="3407" priority="3469" operator="containsText" text="No entrada">
      <formula>NOT(ISERROR(SEARCH("No entrada",I82)))</formula>
    </cfRule>
    <cfRule type="containsText" dxfId="3406" priority="3473" operator="containsText" text="2º Gol">
      <formula>NOT(ISERROR(SEARCH("2º Gol",I82)))</formula>
    </cfRule>
    <cfRule type="containsText" dxfId="3405" priority="3474" operator="containsText" text="1º Gol">
      <formula>NOT(ISERROR(SEARCH("1º Gol",I82)))</formula>
    </cfRule>
    <cfRule type="cellIs" dxfId="3404" priority="3475" operator="equal">
      <formula>"Protegida"</formula>
    </cfRule>
    <cfRule type="cellIs" dxfId="3403" priority="3476" operator="equal">
      <formula>"Cerrada"</formula>
    </cfRule>
    <cfRule type="cellIs" dxfId="3402" priority="3477" operator="equal">
      <formula>"Fallada"</formula>
    </cfRule>
    <cfRule type="cellIs" dxfId="3401" priority="3478" operator="equal">
      <formula>"Protegida"</formula>
    </cfRule>
    <cfRule type="cellIs" dxfId="3400" priority="3479" operator="equal">
      <formula>"2 Entradas"</formula>
    </cfRule>
    <cfRule type="cellIs" dxfId="3399" priority="3480" operator="equal">
      <formula>"1 Entrada"</formula>
    </cfRule>
  </conditionalFormatting>
  <conditionalFormatting sqref="H82">
    <cfRule type="containsText" dxfId="3398" priority="3465" operator="containsText" text="GOL 70">
      <formula>NOT(ISERROR(SEARCH("GOL 70",H82)))</formula>
    </cfRule>
    <cfRule type="containsText" dxfId="3397" priority="3466" operator="containsText" text="CORNER DESCANSO">
      <formula>NOT(ISERROR(SEARCH("CORNER DESCANSO",H82)))</formula>
    </cfRule>
    <cfRule type="containsText" dxfId="3396" priority="3470" operator="containsText" text="BTS">
      <formula>NOT(ISERROR(SEARCH("BTS",H82)))</formula>
    </cfRule>
    <cfRule type="containsText" dxfId="3395" priority="3471" operator="containsText" text="CORNER FINAL">
      <formula>NOT(ISERROR(SEARCH("CORNER FINAL",H82)))</formula>
    </cfRule>
    <cfRule type="containsText" dxfId="3394" priority="3472" operator="containsText" text="GOL DESCANSO">
      <formula>NOT(ISERROR(SEARCH("GOL DESCANSO",H82)))</formula>
    </cfRule>
  </conditionalFormatting>
  <conditionalFormatting sqref="I83">
    <cfRule type="containsText" dxfId="3393" priority="3451" operator="containsText" text="Over 2.5">
      <formula>NOT(ISERROR(SEARCH("Over 2.5",I83)))</formula>
    </cfRule>
    <cfRule type="containsText" dxfId="3392" priority="3452" operator="containsText" text="BTS">
      <formula>NOT(ISERROR(SEARCH("BTS",I83)))</formula>
    </cfRule>
    <cfRule type="containsText" dxfId="3391" priority="3453" operator="containsText" text="No entrada">
      <formula>NOT(ISERROR(SEARCH("No entrada",I83)))</formula>
    </cfRule>
    <cfRule type="containsText" dxfId="3390" priority="3457" operator="containsText" text="2º Gol">
      <formula>NOT(ISERROR(SEARCH("2º Gol",I83)))</formula>
    </cfRule>
    <cfRule type="containsText" dxfId="3389" priority="3458" operator="containsText" text="1º Gol">
      <formula>NOT(ISERROR(SEARCH("1º Gol",I83)))</formula>
    </cfRule>
    <cfRule type="cellIs" dxfId="3388" priority="3459" operator="equal">
      <formula>"Protegida"</formula>
    </cfRule>
    <cfRule type="cellIs" dxfId="3387" priority="3460" operator="equal">
      <formula>"Cerrada"</formula>
    </cfRule>
    <cfRule type="cellIs" dxfId="3386" priority="3461" operator="equal">
      <formula>"Fallada"</formula>
    </cfRule>
    <cfRule type="cellIs" dxfId="3385" priority="3462" operator="equal">
      <formula>"Protegida"</formula>
    </cfRule>
    <cfRule type="cellIs" dxfId="3384" priority="3463" operator="equal">
      <formula>"2 Entradas"</formula>
    </cfRule>
    <cfRule type="cellIs" dxfId="3383" priority="3464" operator="equal">
      <formula>"1 Entrada"</formula>
    </cfRule>
  </conditionalFormatting>
  <conditionalFormatting sqref="H83">
    <cfRule type="containsText" dxfId="3382" priority="3449" operator="containsText" text="GOL 70">
      <formula>NOT(ISERROR(SEARCH("GOL 70",H83)))</formula>
    </cfRule>
    <cfRule type="containsText" dxfId="3381" priority="3450" operator="containsText" text="CORNER DESCANSO">
      <formula>NOT(ISERROR(SEARCH("CORNER DESCANSO",H83)))</formula>
    </cfRule>
    <cfRule type="containsText" dxfId="3380" priority="3454" operator="containsText" text="BTS">
      <formula>NOT(ISERROR(SEARCH("BTS",H83)))</formula>
    </cfRule>
    <cfRule type="containsText" dxfId="3379" priority="3455" operator="containsText" text="CORNER FINAL">
      <formula>NOT(ISERROR(SEARCH("CORNER FINAL",H83)))</formula>
    </cfRule>
    <cfRule type="containsText" dxfId="3378" priority="3456" operator="containsText" text="GOL DESCANSO">
      <formula>NOT(ISERROR(SEARCH("GOL DESCANSO",H83)))</formula>
    </cfRule>
  </conditionalFormatting>
  <conditionalFormatting sqref="I82">
    <cfRule type="containsText" dxfId="3377" priority="3435" operator="containsText" text="Over 2.5">
      <formula>NOT(ISERROR(SEARCH("Over 2.5",I82)))</formula>
    </cfRule>
    <cfRule type="containsText" dxfId="3376" priority="3436" operator="containsText" text="BTS">
      <formula>NOT(ISERROR(SEARCH("BTS",I82)))</formula>
    </cfRule>
    <cfRule type="containsText" dxfId="3375" priority="3437" operator="containsText" text="No entrada">
      <formula>NOT(ISERROR(SEARCH("No entrada",I82)))</formula>
    </cfRule>
    <cfRule type="containsText" dxfId="3374" priority="3441" operator="containsText" text="2º Gol">
      <formula>NOT(ISERROR(SEARCH("2º Gol",I82)))</formula>
    </cfRule>
    <cfRule type="containsText" dxfId="3373" priority="3442" operator="containsText" text="1º Gol">
      <formula>NOT(ISERROR(SEARCH("1º Gol",I82)))</formula>
    </cfRule>
    <cfRule type="cellIs" dxfId="3372" priority="3443" operator="equal">
      <formula>"Protegida"</formula>
    </cfRule>
    <cfRule type="cellIs" dxfId="3371" priority="3444" operator="equal">
      <formula>"Cerrada"</formula>
    </cfRule>
    <cfRule type="cellIs" dxfId="3370" priority="3445" operator="equal">
      <formula>"Fallada"</formula>
    </cfRule>
    <cfRule type="cellIs" dxfId="3369" priority="3446" operator="equal">
      <formula>"Protegida"</formula>
    </cfRule>
    <cfRule type="cellIs" dxfId="3368" priority="3447" operator="equal">
      <formula>"2 Entradas"</formula>
    </cfRule>
    <cfRule type="cellIs" dxfId="3367" priority="3448" operator="equal">
      <formula>"1 Entrada"</formula>
    </cfRule>
  </conditionalFormatting>
  <conditionalFormatting sqref="H82">
    <cfRule type="containsText" dxfId="3366" priority="3433" operator="containsText" text="GOL 70">
      <formula>NOT(ISERROR(SEARCH("GOL 70",H82)))</formula>
    </cfRule>
    <cfRule type="containsText" dxfId="3365" priority="3434" operator="containsText" text="CORNER DESCANSO">
      <formula>NOT(ISERROR(SEARCH("CORNER DESCANSO",H82)))</formula>
    </cfRule>
    <cfRule type="containsText" dxfId="3364" priority="3438" operator="containsText" text="BTS">
      <formula>NOT(ISERROR(SEARCH("BTS",H82)))</formula>
    </cfRule>
    <cfRule type="containsText" dxfId="3363" priority="3439" operator="containsText" text="CORNER FINAL">
      <formula>NOT(ISERROR(SEARCH("CORNER FINAL",H82)))</formula>
    </cfRule>
    <cfRule type="containsText" dxfId="3362" priority="3440" operator="containsText" text="GOL DESCANSO">
      <formula>NOT(ISERROR(SEARCH("GOL DESCANSO",H82)))</formula>
    </cfRule>
  </conditionalFormatting>
  <conditionalFormatting sqref="I81">
    <cfRule type="containsText" dxfId="3361" priority="3419" operator="containsText" text="Over 2.5">
      <formula>NOT(ISERROR(SEARCH("Over 2.5",I81)))</formula>
    </cfRule>
    <cfRule type="containsText" dxfId="3360" priority="3420" operator="containsText" text="BTS">
      <formula>NOT(ISERROR(SEARCH("BTS",I81)))</formula>
    </cfRule>
    <cfRule type="containsText" dxfId="3359" priority="3421" operator="containsText" text="No entrada">
      <formula>NOT(ISERROR(SEARCH("No entrada",I81)))</formula>
    </cfRule>
    <cfRule type="containsText" dxfId="3358" priority="3425" operator="containsText" text="2º Gol">
      <formula>NOT(ISERROR(SEARCH("2º Gol",I81)))</formula>
    </cfRule>
    <cfRule type="containsText" dxfId="3357" priority="3426" operator="containsText" text="1º Gol">
      <formula>NOT(ISERROR(SEARCH("1º Gol",I81)))</formula>
    </cfRule>
    <cfRule type="cellIs" dxfId="3356" priority="3427" operator="equal">
      <formula>"Protegida"</formula>
    </cfRule>
    <cfRule type="cellIs" dxfId="3355" priority="3428" operator="equal">
      <formula>"Cerrada"</formula>
    </cfRule>
    <cfRule type="cellIs" dxfId="3354" priority="3429" operator="equal">
      <formula>"Fallada"</formula>
    </cfRule>
    <cfRule type="cellIs" dxfId="3353" priority="3430" operator="equal">
      <formula>"Protegida"</formula>
    </cfRule>
    <cfRule type="cellIs" dxfId="3352" priority="3431" operator="equal">
      <formula>"2 Entradas"</formula>
    </cfRule>
    <cfRule type="cellIs" dxfId="3351" priority="3432" operator="equal">
      <formula>"1 Entrada"</formula>
    </cfRule>
  </conditionalFormatting>
  <conditionalFormatting sqref="H81">
    <cfRule type="containsText" dxfId="3350" priority="3417" operator="containsText" text="GOL 70">
      <formula>NOT(ISERROR(SEARCH("GOL 70",H81)))</formula>
    </cfRule>
    <cfRule type="containsText" dxfId="3349" priority="3418" operator="containsText" text="CORNER DESCANSO">
      <formula>NOT(ISERROR(SEARCH("CORNER DESCANSO",H81)))</formula>
    </cfRule>
    <cfRule type="containsText" dxfId="3348" priority="3422" operator="containsText" text="BTS">
      <formula>NOT(ISERROR(SEARCH("BTS",H81)))</formula>
    </cfRule>
    <cfRule type="containsText" dxfId="3347" priority="3423" operator="containsText" text="CORNER FINAL">
      <formula>NOT(ISERROR(SEARCH("CORNER FINAL",H81)))</formula>
    </cfRule>
    <cfRule type="containsText" dxfId="3346" priority="3424" operator="containsText" text="GOL DESCANSO">
      <formula>NOT(ISERROR(SEARCH("GOL DESCANSO",H81)))</formula>
    </cfRule>
  </conditionalFormatting>
  <conditionalFormatting sqref="I79">
    <cfRule type="containsText" dxfId="3345" priority="3403" operator="containsText" text="Over 2.5">
      <formula>NOT(ISERROR(SEARCH("Over 2.5",I79)))</formula>
    </cfRule>
    <cfRule type="containsText" dxfId="3344" priority="3404" operator="containsText" text="BTS">
      <formula>NOT(ISERROR(SEARCH("BTS",I79)))</formula>
    </cfRule>
    <cfRule type="containsText" dxfId="3343" priority="3405" operator="containsText" text="No entrada">
      <formula>NOT(ISERROR(SEARCH("No entrada",I79)))</formula>
    </cfRule>
    <cfRule type="containsText" dxfId="3342" priority="3409" operator="containsText" text="2º Gol">
      <formula>NOT(ISERROR(SEARCH("2º Gol",I79)))</formula>
    </cfRule>
    <cfRule type="containsText" dxfId="3341" priority="3410" operator="containsText" text="1º Gol">
      <formula>NOT(ISERROR(SEARCH("1º Gol",I79)))</formula>
    </cfRule>
    <cfRule type="cellIs" dxfId="3340" priority="3411" operator="equal">
      <formula>"Protegida"</formula>
    </cfRule>
    <cfRule type="cellIs" dxfId="3339" priority="3412" operator="equal">
      <formula>"Cerrada"</formula>
    </cfRule>
    <cfRule type="cellIs" dxfId="3338" priority="3413" operator="equal">
      <formula>"Fallada"</formula>
    </cfRule>
    <cfRule type="cellIs" dxfId="3337" priority="3414" operator="equal">
      <formula>"Protegida"</formula>
    </cfRule>
    <cfRule type="cellIs" dxfId="3336" priority="3415" operator="equal">
      <formula>"2 Entradas"</formula>
    </cfRule>
    <cfRule type="cellIs" dxfId="3335" priority="3416" operator="equal">
      <formula>"1 Entrada"</formula>
    </cfRule>
  </conditionalFormatting>
  <conditionalFormatting sqref="H79">
    <cfRule type="containsText" dxfId="3334" priority="3401" operator="containsText" text="GOL 70">
      <formula>NOT(ISERROR(SEARCH("GOL 70",H79)))</formula>
    </cfRule>
    <cfRule type="containsText" dxfId="3333" priority="3402" operator="containsText" text="CORNER DESCANSO">
      <formula>NOT(ISERROR(SEARCH("CORNER DESCANSO",H79)))</formula>
    </cfRule>
    <cfRule type="containsText" dxfId="3332" priority="3406" operator="containsText" text="BTS">
      <formula>NOT(ISERROR(SEARCH("BTS",H79)))</formula>
    </cfRule>
    <cfRule type="containsText" dxfId="3331" priority="3407" operator="containsText" text="CORNER FINAL">
      <formula>NOT(ISERROR(SEARCH("CORNER FINAL",H79)))</formula>
    </cfRule>
    <cfRule type="containsText" dxfId="3330" priority="3408" operator="containsText" text="GOL DESCANSO">
      <formula>NOT(ISERROR(SEARCH("GOL DESCANSO",H79)))</formula>
    </cfRule>
  </conditionalFormatting>
  <conditionalFormatting sqref="I84">
    <cfRule type="containsText" dxfId="3329" priority="3387" operator="containsText" text="Over 2.5">
      <formula>NOT(ISERROR(SEARCH("Over 2.5",I84)))</formula>
    </cfRule>
    <cfRule type="containsText" dxfId="3328" priority="3388" operator="containsText" text="BTS">
      <formula>NOT(ISERROR(SEARCH("BTS",I84)))</formula>
    </cfRule>
    <cfRule type="containsText" dxfId="3327" priority="3389" operator="containsText" text="No entrada">
      <formula>NOT(ISERROR(SEARCH("No entrada",I84)))</formula>
    </cfRule>
    <cfRule type="containsText" dxfId="3326" priority="3393" operator="containsText" text="2º Gol">
      <formula>NOT(ISERROR(SEARCH("2º Gol",I84)))</formula>
    </cfRule>
    <cfRule type="containsText" dxfId="3325" priority="3394" operator="containsText" text="1º Gol">
      <formula>NOT(ISERROR(SEARCH("1º Gol",I84)))</formula>
    </cfRule>
    <cfRule type="cellIs" dxfId="3324" priority="3395" operator="equal">
      <formula>"Protegida"</formula>
    </cfRule>
    <cfRule type="cellIs" dxfId="3323" priority="3396" operator="equal">
      <formula>"Cerrada"</formula>
    </cfRule>
    <cfRule type="cellIs" dxfId="3322" priority="3397" operator="equal">
      <formula>"Fallada"</formula>
    </cfRule>
    <cfRule type="cellIs" dxfId="3321" priority="3398" operator="equal">
      <formula>"Protegida"</formula>
    </cfRule>
    <cfRule type="cellIs" dxfId="3320" priority="3399" operator="equal">
      <formula>"2 Entradas"</formula>
    </cfRule>
    <cfRule type="cellIs" dxfId="3319" priority="3400" operator="equal">
      <formula>"1 Entrada"</formula>
    </cfRule>
  </conditionalFormatting>
  <conditionalFormatting sqref="H84">
    <cfRule type="containsText" dxfId="3318" priority="3385" operator="containsText" text="GOL 70">
      <formula>NOT(ISERROR(SEARCH("GOL 70",H84)))</formula>
    </cfRule>
    <cfRule type="containsText" dxfId="3317" priority="3386" operator="containsText" text="CORNER DESCANSO">
      <formula>NOT(ISERROR(SEARCH("CORNER DESCANSO",H84)))</formula>
    </cfRule>
    <cfRule type="containsText" dxfId="3316" priority="3390" operator="containsText" text="BTS">
      <formula>NOT(ISERROR(SEARCH("BTS",H84)))</formula>
    </cfRule>
    <cfRule type="containsText" dxfId="3315" priority="3391" operator="containsText" text="CORNER FINAL">
      <formula>NOT(ISERROR(SEARCH("CORNER FINAL",H84)))</formula>
    </cfRule>
    <cfRule type="containsText" dxfId="3314" priority="3392" operator="containsText" text="GOL DESCANSO">
      <formula>NOT(ISERROR(SEARCH("GOL DESCANSO",H84)))</formula>
    </cfRule>
  </conditionalFormatting>
  <conditionalFormatting sqref="I84">
    <cfRule type="containsText" dxfId="3313" priority="3371" operator="containsText" text="Over 2.5">
      <formula>NOT(ISERROR(SEARCH("Over 2.5",I84)))</formula>
    </cfRule>
    <cfRule type="containsText" dxfId="3312" priority="3372" operator="containsText" text="BTS">
      <formula>NOT(ISERROR(SEARCH("BTS",I84)))</formula>
    </cfRule>
    <cfRule type="containsText" dxfId="3311" priority="3373" operator="containsText" text="No entrada">
      <formula>NOT(ISERROR(SEARCH("No entrada",I84)))</formula>
    </cfRule>
    <cfRule type="containsText" dxfId="3310" priority="3377" operator="containsText" text="2º Gol">
      <formula>NOT(ISERROR(SEARCH("2º Gol",I84)))</formula>
    </cfRule>
    <cfRule type="containsText" dxfId="3309" priority="3378" operator="containsText" text="1º Gol">
      <formula>NOT(ISERROR(SEARCH("1º Gol",I84)))</formula>
    </cfRule>
    <cfRule type="cellIs" dxfId="3308" priority="3379" operator="equal">
      <formula>"Protegida"</formula>
    </cfRule>
    <cfRule type="cellIs" dxfId="3307" priority="3380" operator="equal">
      <formula>"Cerrada"</formula>
    </cfRule>
    <cfRule type="cellIs" dxfId="3306" priority="3381" operator="equal">
      <formula>"Fallada"</formula>
    </cfRule>
    <cfRule type="cellIs" dxfId="3305" priority="3382" operator="equal">
      <formula>"Protegida"</formula>
    </cfRule>
    <cfRule type="cellIs" dxfId="3304" priority="3383" operator="equal">
      <formula>"2 Entradas"</formula>
    </cfRule>
    <cfRule type="cellIs" dxfId="3303" priority="3384" operator="equal">
      <formula>"1 Entrada"</formula>
    </cfRule>
  </conditionalFormatting>
  <conditionalFormatting sqref="H84">
    <cfRule type="containsText" dxfId="3302" priority="3369" operator="containsText" text="GOL 70">
      <formula>NOT(ISERROR(SEARCH("GOL 70",H84)))</formula>
    </cfRule>
    <cfRule type="containsText" dxfId="3301" priority="3370" operator="containsText" text="CORNER DESCANSO">
      <formula>NOT(ISERROR(SEARCH("CORNER DESCANSO",H84)))</formula>
    </cfRule>
    <cfRule type="containsText" dxfId="3300" priority="3374" operator="containsText" text="BTS">
      <formula>NOT(ISERROR(SEARCH("BTS",H84)))</formula>
    </cfRule>
    <cfRule type="containsText" dxfId="3299" priority="3375" operator="containsText" text="CORNER FINAL">
      <formula>NOT(ISERROR(SEARCH("CORNER FINAL",H84)))</formula>
    </cfRule>
    <cfRule type="containsText" dxfId="3298" priority="3376" operator="containsText" text="GOL DESCANSO">
      <formula>NOT(ISERROR(SEARCH("GOL DESCANSO",H84)))</formula>
    </cfRule>
  </conditionalFormatting>
  <conditionalFormatting sqref="I84">
    <cfRule type="containsText" dxfId="3297" priority="3355" operator="containsText" text="Over 2.5">
      <formula>NOT(ISERROR(SEARCH("Over 2.5",I84)))</formula>
    </cfRule>
    <cfRule type="containsText" dxfId="3296" priority="3356" operator="containsText" text="BTS">
      <formula>NOT(ISERROR(SEARCH("BTS",I84)))</formula>
    </cfRule>
    <cfRule type="containsText" dxfId="3295" priority="3357" operator="containsText" text="No entrada">
      <formula>NOT(ISERROR(SEARCH("No entrada",I84)))</formula>
    </cfRule>
    <cfRule type="containsText" dxfId="3294" priority="3361" operator="containsText" text="2º Gol">
      <formula>NOT(ISERROR(SEARCH("2º Gol",I84)))</formula>
    </cfRule>
    <cfRule type="containsText" dxfId="3293" priority="3362" operator="containsText" text="1º Gol">
      <formula>NOT(ISERROR(SEARCH("1º Gol",I84)))</formula>
    </cfRule>
    <cfRule type="cellIs" dxfId="3292" priority="3363" operator="equal">
      <formula>"Protegida"</formula>
    </cfRule>
    <cfRule type="cellIs" dxfId="3291" priority="3364" operator="equal">
      <formula>"Cerrada"</formula>
    </cfRule>
    <cfRule type="cellIs" dxfId="3290" priority="3365" operator="equal">
      <formula>"Fallada"</formula>
    </cfRule>
    <cfRule type="cellIs" dxfId="3289" priority="3366" operator="equal">
      <formula>"Protegida"</formula>
    </cfRule>
    <cfRule type="cellIs" dxfId="3288" priority="3367" operator="equal">
      <formula>"2 Entradas"</formula>
    </cfRule>
    <cfRule type="cellIs" dxfId="3287" priority="3368" operator="equal">
      <formula>"1 Entrada"</formula>
    </cfRule>
  </conditionalFormatting>
  <conditionalFormatting sqref="H84">
    <cfRule type="containsText" dxfId="3286" priority="3353" operator="containsText" text="GOL 70">
      <formula>NOT(ISERROR(SEARCH("GOL 70",H84)))</formula>
    </cfRule>
    <cfRule type="containsText" dxfId="3285" priority="3354" operator="containsText" text="CORNER DESCANSO">
      <formula>NOT(ISERROR(SEARCH("CORNER DESCANSO",H84)))</formula>
    </cfRule>
    <cfRule type="containsText" dxfId="3284" priority="3358" operator="containsText" text="BTS">
      <formula>NOT(ISERROR(SEARCH("BTS",H84)))</formula>
    </cfRule>
    <cfRule type="containsText" dxfId="3283" priority="3359" operator="containsText" text="CORNER FINAL">
      <formula>NOT(ISERROR(SEARCH("CORNER FINAL",H84)))</formula>
    </cfRule>
    <cfRule type="containsText" dxfId="3282" priority="3360" operator="containsText" text="GOL DESCANSO">
      <formula>NOT(ISERROR(SEARCH("GOL DESCANSO",H84)))</formula>
    </cfRule>
  </conditionalFormatting>
  <conditionalFormatting sqref="I84">
    <cfRule type="containsText" dxfId="3281" priority="3339" operator="containsText" text="Over 2.5">
      <formula>NOT(ISERROR(SEARCH("Over 2.5",I84)))</formula>
    </cfRule>
    <cfRule type="containsText" dxfId="3280" priority="3340" operator="containsText" text="BTS">
      <formula>NOT(ISERROR(SEARCH("BTS",I84)))</formula>
    </cfRule>
    <cfRule type="containsText" dxfId="3279" priority="3341" operator="containsText" text="No entrada">
      <formula>NOT(ISERROR(SEARCH("No entrada",I84)))</formula>
    </cfRule>
    <cfRule type="containsText" dxfId="3278" priority="3345" operator="containsText" text="2º Gol">
      <formula>NOT(ISERROR(SEARCH("2º Gol",I84)))</formula>
    </cfRule>
    <cfRule type="containsText" dxfId="3277" priority="3346" operator="containsText" text="1º Gol">
      <formula>NOT(ISERROR(SEARCH("1º Gol",I84)))</formula>
    </cfRule>
    <cfRule type="cellIs" dxfId="3276" priority="3347" operator="equal">
      <formula>"Protegida"</formula>
    </cfRule>
    <cfRule type="cellIs" dxfId="3275" priority="3348" operator="equal">
      <formula>"Cerrada"</formula>
    </cfRule>
    <cfRule type="cellIs" dxfId="3274" priority="3349" operator="equal">
      <formula>"Fallada"</formula>
    </cfRule>
    <cfRule type="cellIs" dxfId="3273" priority="3350" operator="equal">
      <formula>"Protegida"</formula>
    </cfRule>
    <cfRule type="cellIs" dxfId="3272" priority="3351" operator="equal">
      <formula>"2 Entradas"</formula>
    </cfRule>
    <cfRule type="cellIs" dxfId="3271" priority="3352" operator="equal">
      <formula>"1 Entrada"</formula>
    </cfRule>
  </conditionalFormatting>
  <conditionalFormatting sqref="H84">
    <cfRule type="containsText" dxfId="3270" priority="3337" operator="containsText" text="GOL 70">
      <formula>NOT(ISERROR(SEARCH("GOL 70",H84)))</formula>
    </cfRule>
    <cfRule type="containsText" dxfId="3269" priority="3338" operator="containsText" text="CORNER DESCANSO">
      <formula>NOT(ISERROR(SEARCH("CORNER DESCANSO",H84)))</formula>
    </cfRule>
    <cfRule type="containsText" dxfId="3268" priority="3342" operator="containsText" text="BTS">
      <formula>NOT(ISERROR(SEARCH("BTS",H84)))</formula>
    </cfRule>
    <cfRule type="containsText" dxfId="3267" priority="3343" operator="containsText" text="CORNER FINAL">
      <formula>NOT(ISERROR(SEARCH("CORNER FINAL",H84)))</formula>
    </cfRule>
    <cfRule type="containsText" dxfId="3266" priority="3344" operator="containsText" text="GOL DESCANSO">
      <formula>NOT(ISERROR(SEARCH("GOL DESCANSO",H84)))</formula>
    </cfRule>
  </conditionalFormatting>
  <conditionalFormatting sqref="I84">
    <cfRule type="containsText" dxfId="3265" priority="3323" operator="containsText" text="Over 2.5">
      <formula>NOT(ISERROR(SEARCH("Over 2.5",I84)))</formula>
    </cfRule>
    <cfRule type="containsText" dxfId="3264" priority="3324" operator="containsText" text="BTS">
      <formula>NOT(ISERROR(SEARCH("BTS",I84)))</formula>
    </cfRule>
    <cfRule type="containsText" dxfId="3263" priority="3325" operator="containsText" text="No entrada">
      <formula>NOT(ISERROR(SEARCH("No entrada",I84)))</formula>
    </cfRule>
    <cfRule type="containsText" dxfId="3262" priority="3329" operator="containsText" text="2º Gol">
      <formula>NOT(ISERROR(SEARCH("2º Gol",I84)))</formula>
    </cfRule>
    <cfRule type="containsText" dxfId="3261" priority="3330" operator="containsText" text="1º Gol">
      <formula>NOT(ISERROR(SEARCH("1º Gol",I84)))</formula>
    </cfRule>
    <cfRule type="cellIs" dxfId="3260" priority="3331" operator="equal">
      <formula>"Protegida"</formula>
    </cfRule>
    <cfRule type="cellIs" dxfId="3259" priority="3332" operator="equal">
      <formula>"Cerrada"</formula>
    </cfRule>
    <cfRule type="cellIs" dxfId="3258" priority="3333" operator="equal">
      <formula>"Fallada"</formula>
    </cfRule>
    <cfRule type="cellIs" dxfId="3257" priority="3334" operator="equal">
      <formula>"Protegida"</formula>
    </cfRule>
    <cfRule type="cellIs" dxfId="3256" priority="3335" operator="equal">
      <formula>"2 Entradas"</formula>
    </cfRule>
    <cfRule type="cellIs" dxfId="3255" priority="3336" operator="equal">
      <formula>"1 Entrada"</formula>
    </cfRule>
  </conditionalFormatting>
  <conditionalFormatting sqref="H84">
    <cfRule type="containsText" dxfId="3254" priority="3321" operator="containsText" text="GOL 70">
      <formula>NOT(ISERROR(SEARCH("GOL 70",H84)))</formula>
    </cfRule>
    <cfRule type="containsText" dxfId="3253" priority="3322" operator="containsText" text="CORNER DESCANSO">
      <formula>NOT(ISERROR(SEARCH("CORNER DESCANSO",H84)))</formula>
    </cfRule>
    <cfRule type="containsText" dxfId="3252" priority="3326" operator="containsText" text="BTS">
      <formula>NOT(ISERROR(SEARCH("BTS",H84)))</formula>
    </cfRule>
    <cfRule type="containsText" dxfId="3251" priority="3327" operator="containsText" text="CORNER FINAL">
      <formula>NOT(ISERROR(SEARCH("CORNER FINAL",H84)))</formula>
    </cfRule>
    <cfRule type="containsText" dxfId="3250" priority="3328" operator="containsText" text="GOL DESCANSO">
      <formula>NOT(ISERROR(SEARCH("GOL DESCANSO",H84)))</formula>
    </cfRule>
  </conditionalFormatting>
  <conditionalFormatting sqref="I84">
    <cfRule type="containsText" dxfId="3249" priority="3307" operator="containsText" text="Over 2.5">
      <formula>NOT(ISERROR(SEARCH("Over 2.5",I84)))</formula>
    </cfRule>
    <cfRule type="containsText" dxfId="3248" priority="3308" operator="containsText" text="BTS">
      <formula>NOT(ISERROR(SEARCH("BTS",I84)))</formula>
    </cfRule>
    <cfRule type="containsText" dxfId="3247" priority="3309" operator="containsText" text="No entrada">
      <formula>NOT(ISERROR(SEARCH("No entrada",I84)))</formula>
    </cfRule>
    <cfRule type="containsText" dxfId="3246" priority="3313" operator="containsText" text="2º Gol">
      <formula>NOT(ISERROR(SEARCH("2º Gol",I84)))</formula>
    </cfRule>
    <cfRule type="containsText" dxfId="3245" priority="3314" operator="containsText" text="1º Gol">
      <formula>NOT(ISERROR(SEARCH("1º Gol",I84)))</formula>
    </cfRule>
    <cfRule type="cellIs" dxfId="3244" priority="3315" operator="equal">
      <formula>"Protegida"</formula>
    </cfRule>
    <cfRule type="cellIs" dxfId="3243" priority="3316" operator="equal">
      <formula>"Cerrada"</formula>
    </cfRule>
    <cfRule type="cellIs" dxfId="3242" priority="3317" operator="equal">
      <formula>"Fallada"</formula>
    </cfRule>
    <cfRule type="cellIs" dxfId="3241" priority="3318" operator="equal">
      <formula>"Protegida"</formula>
    </cfRule>
    <cfRule type="cellIs" dxfId="3240" priority="3319" operator="equal">
      <formula>"2 Entradas"</formula>
    </cfRule>
    <cfRule type="cellIs" dxfId="3239" priority="3320" operator="equal">
      <formula>"1 Entrada"</formula>
    </cfRule>
  </conditionalFormatting>
  <conditionalFormatting sqref="H84">
    <cfRule type="containsText" dxfId="3238" priority="3305" operator="containsText" text="GOL 70">
      <formula>NOT(ISERROR(SEARCH("GOL 70",H84)))</formula>
    </cfRule>
    <cfRule type="containsText" dxfId="3237" priority="3306" operator="containsText" text="CORNER DESCANSO">
      <formula>NOT(ISERROR(SEARCH("CORNER DESCANSO",H84)))</formula>
    </cfRule>
    <cfRule type="containsText" dxfId="3236" priority="3310" operator="containsText" text="BTS">
      <formula>NOT(ISERROR(SEARCH("BTS",H84)))</formula>
    </cfRule>
    <cfRule type="containsText" dxfId="3235" priority="3311" operator="containsText" text="CORNER FINAL">
      <formula>NOT(ISERROR(SEARCH("CORNER FINAL",H84)))</formula>
    </cfRule>
    <cfRule type="containsText" dxfId="3234" priority="3312" operator="containsText" text="GOL DESCANSO">
      <formula>NOT(ISERROR(SEARCH("GOL DESCANSO",H84)))</formula>
    </cfRule>
  </conditionalFormatting>
  <conditionalFormatting sqref="I84">
    <cfRule type="containsText" dxfId="3233" priority="3291" operator="containsText" text="Over 2.5">
      <formula>NOT(ISERROR(SEARCH("Over 2.5",I84)))</formula>
    </cfRule>
    <cfRule type="containsText" dxfId="3232" priority="3292" operator="containsText" text="BTS">
      <formula>NOT(ISERROR(SEARCH("BTS",I84)))</formula>
    </cfRule>
    <cfRule type="containsText" dxfId="3231" priority="3293" operator="containsText" text="No entrada">
      <formula>NOT(ISERROR(SEARCH("No entrada",I84)))</formula>
    </cfRule>
    <cfRule type="containsText" dxfId="3230" priority="3297" operator="containsText" text="2º Gol">
      <formula>NOT(ISERROR(SEARCH("2º Gol",I84)))</formula>
    </cfRule>
    <cfRule type="containsText" dxfId="3229" priority="3298" operator="containsText" text="1º Gol">
      <formula>NOT(ISERROR(SEARCH("1º Gol",I84)))</formula>
    </cfRule>
    <cfRule type="cellIs" dxfId="3228" priority="3299" operator="equal">
      <formula>"Protegida"</formula>
    </cfRule>
    <cfRule type="cellIs" dxfId="3227" priority="3300" operator="equal">
      <formula>"Cerrada"</formula>
    </cfRule>
    <cfRule type="cellIs" dxfId="3226" priority="3301" operator="equal">
      <formula>"Fallada"</formula>
    </cfRule>
    <cfRule type="cellIs" dxfId="3225" priority="3302" operator="equal">
      <formula>"Protegida"</formula>
    </cfRule>
    <cfRule type="cellIs" dxfId="3224" priority="3303" operator="equal">
      <formula>"2 Entradas"</formula>
    </cfRule>
    <cfRule type="cellIs" dxfId="3223" priority="3304" operator="equal">
      <formula>"1 Entrada"</formula>
    </cfRule>
  </conditionalFormatting>
  <conditionalFormatting sqref="H84">
    <cfRule type="containsText" dxfId="3222" priority="3289" operator="containsText" text="GOL 70">
      <formula>NOT(ISERROR(SEARCH("GOL 70",H84)))</formula>
    </cfRule>
    <cfRule type="containsText" dxfId="3221" priority="3290" operator="containsText" text="CORNER DESCANSO">
      <formula>NOT(ISERROR(SEARCH("CORNER DESCANSO",H84)))</formula>
    </cfRule>
    <cfRule type="containsText" dxfId="3220" priority="3294" operator="containsText" text="BTS">
      <formula>NOT(ISERROR(SEARCH("BTS",H84)))</formula>
    </cfRule>
    <cfRule type="containsText" dxfId="3219" priority="3295" operator="containsText" text="CORNER FINAL">
      <formula>NOT(ISERROR(SEARCH("CORNER FINAL",H84)))</formula>
    </cfRule>
    <cfRule type="containsText" dxfId="3218" priority="3296" operator="containsText" text="GOL DESCANSO">
      <formula>NOT(ISERROR(SEARCH("GOL DESCANSO",H84)))</formula>
    </cfRule>
  </conditionalFormatting>
  <conditionalFormatting sqref="I84">
    <cfRule type="containsText" dxfId="3217" priority="3275" operator="containsText" text="Over 2.5">
      <formula>NOT(ISERROR(SEARCH("Over 2.5",I84)))</formula>
    </cfRule>
    <cfRule type="containsText" dxfId="3216" priority="3276" operator="containsText" text="BTS">
      <formula>NOT(ISERROR(SEARCH("BTS",I84)))</formula>
    </cfRule>
    <cfRule type="containsText" dxfId="3215" priority="3277" operator="containsText" text="No entrada">
      <formula>NOT(ISERROR(SEARCH("No entrada",I84)))</formula>
    </cfRule>
    <cfRule type="containsText" dxfId="3214" priority="3281" operator="containsText" text="2º Gol">
      <formula>NOT(ISERROR(SEARCH("2º Gol",I84)))</formula>
    </cfRule>
    <cfRule type="containsText" dxfId="3213" priority="3282" operator="containsText" text="1º Gol">
      <formula>NOT(ISERROR(SEARCH("1º Gol",I84)))</formula>
    </cfRule>
    <cfRule type="cellIs" dxfId="3212" priority="3283" operator="equal">
      <formula>"Protegida"</formula>
    </cfRule>
    <cfRule type="cellIs" dxfId="3211" priority="3284" operator="equal">
      <formula>"Cerrada"</formula>
    </cfRule>
    <cfRule type="cellIs" dxfId="3210" priority="3285" operator="equal">
      <formula>"Fallada"</formula>
    </cfRule>
    <cfRule type="cellIs" dxfId="3209" priority="3286" operator="equal">
      <formula>"Protegida"</formula>
    </cfRule>
    <cfRule type="cellIs" dxfId="3208" priority="3287" operator="equal">
      <formula>"2 Entradas"</formula>
    </cfRule>
    <cfRule type="cellIs" dxfId="3207" priority="3288" operator="equal">
      <formula>"1 Entrada"</formula>
    </cfRule>
  </conditionalFormatting>
  <conditionalFormatting sqref="H84">
    <cfRule type="containsText" dxfId="3206" priority="3273" operator="containsText" text="GOL 70">
      <formula>NOT(ISERROR(SEARCH("GOL 70",H84)))</formula>
    </cfRule>
    <cfRule type="containsText" dxfId="3205" priority="3274" operator="containsText" text="CORNER DESCANSO">
      <formula>NOT(ISERROR(SEARCH("CORNER DESCANSO",H84)))</formula>
    </cfRule>
    <cfRule type="containsText" dxfId="3204" priority="3278" operator="containsText" text="BTS">
      <formula>NOT(ISERROR(SEARCH("BTS",H84)))</formula>
    </cfRule>
    <cfRule type="containsText" dxfId="3203" priority="3279" operator="containsText" text="CORNER FINAL">
      <formula>NOT(ISERROR(SEARCH("CORNER FINAL",H84)))</formula>
    </cfRule>
    <cfRule type="containsText" dxfId="3202" priority="3280" operator="containsText" text="GOL DESCANSO">
      <formula>NOT(ISERROR(SEARCH("GOL DESCANSO",H84)))</formula>
    </cfRule>
  </conditionalFormatting>
  <conditionalFormatting sqref="I84">
    <cfRule type="containsText" dxfId="3201" priority="3259" operator="containsText" text="Over 2.5">
      <formula>NOT(ISERROR(SEARCH("Over 2.5",I84)))</formula>
    </cfRule>
    <cfRule type="containsText" dxfId="3200" priority="3260" operator="containsText" text="BTS">
      <formula>NOT(ISERROR(SEARCH("BTS",I84)))</formula>
    </cfRule>
    <cfRule type="containsText" dxfId="3199" priority="3261" operator="containsText" text="No entrada">
      <formula>NOT(ISERROR(SEARCH("No entrada",I84)))</formula>
    </cfRule>
    <cfRule type="containsText" dxfId="3198" priority="3265" operator="containsText" text="2º Gol">
      <formula>NOT(ISERROR(SEARCH("2º Gol",I84)))</formula>
    </cfRule>
    <cfRule type="containsText" dxfId="3197" priority="3266" operator="containsText" text="1º Gol">
      <formula>NOT(ISERROR(SEARCH("1º Gol",I84)))</formula>
    </cfRule>
    <cfRule type="cellIs" dxfId="3196" priority="3267" operator="equal">
      <formula>"Protegida"</formula>
    </cfRule>
    <cfRule type="cellIs" dxfId="3195" priority="3268" operator="equal">
      <formula>"Cerrada"</formula>
    </cfRule>
    <cfRule type="cellIs" dxfId="3194" priority="3269" operator="equal">
      <formula>"Fallada"</formula>
    </cfRule>
    <cfRule type="cellIs" dxfId="3193" priority="3270" operator="equal">
      <formula>"Protegida"</formula>
    </cfRule>
    <cfRule type="cellIs" dxfId="3192" priority="3271" operator="equal">
      <formula>"2 Entradas"</formula>
    </cfRule>
    <cfRule type="cellIs" dxfId="3191" priority="3272" operator="equal">
      <formula>"1 Entrada"</formula>
    </cfRule>
  </conditionalFormatting>
  <conditionalFormatting sqref="H84">
    <cfRule type="containsText" dxfId="3190" priority="3257" operator="containsText" text="GOL 70">
      <formula>NOT(ISERROR(SEARCH("GOL 70",H84)))</formula>
    </cfRule>
    <cfRule type="containsText" dxfId="3189" priority="3258" operator="containsText" text="CORNER DESCANSO">
      <formula>NOT(ISERROR(SEARCH("CORNER DESCANSO",H84)))</formula>
    </cfRule>
    <cfRule type="containsText" dxfId="3188" priority="3262" operator="containsText" text="BTS">
      <formula>NOT(ISERROR(SEARCH("BTS",H84)))</formula>
    </cfRule>
    <cfRule type="containsText" dxfId="3187" priority="3263" operator="containsText" text="CORNER FINAL">
      <formula>NOT(ISERROR(SEARCH("CORNER FINAL",H84)))</formula>
    </cfRule>
    <cfRule type="containsText" dxfId="3186" priority="3264" operator="containsText" text="GOL DESCANSO">
      <formula>NOT(ISERROR(SEARCH("GOL DESCANSO",H84)))</formula>
    </cfRule>
  </conditionalFormatting>
  <conditionalFormatting sqref="I84">
    <cfRule type="containsText" dxfId="3185" priority="3243" operator="containsText" text="Over 2.5">
      <formula>NOT(ISERROR(SEARCH("Over 2.5",I84)))</formula>
    </cfRule>
    <cfRule type="containsText" dxfId="3184" priority="3244" operator="containsText" text="BTS">
      <formula>NOT(ISERROR(SEARCH("BTS",I84)))</formula>
    </cfRule>
    <cfRule type="containsText" dxfId="3183" priority="3245" operator="containsText" text="No entrada">
      <formula>NOT(ISERROR(SEARCH("No entrada",I84)))</formula>
    </cfRule>
    <cfRule type="containsText" dxfId="3182" priority="3249" operator="containsText" text="2º Gol">
      <formula>NOT(ISERROR(SEARCH("2º Gol",I84)))</formula>
    </cfRule>
    <cfRule type="containsText" dxfId="3181" priority="3250" operator="containsText" text="1º Gol">
      <formula>NOT(ISERROR(SEARCH("1º Gol",I84)))</formula>
    </cfRule>
    <cfRule type="cellIs" dxfId="3180" priority="3251" operator="equal">
      <formula>"Protegida"</formula>
    </cfRule>
    <cfRule type="cellIs" dxfId="3179" priority="3252" operator="equal">
      <formula>"Cerrada"</formula>
    </cfRule>
    <cfRule type="cellIs" dxfId="3178" priority="3253" operator="equal">
      <formula>"Fallada"</formula>
    </cfRule>
    <cfRule type="cellIs" dxfId="3177" priority="3254" operator="equal">
      <formula>"Protegida"</formula>
    </cfRule>
    <cfRule type="cellIs" dxfId="3176" priority="3255" operator="equal">
      <formula>"2 Entradas"</formula>
    </cfRule>
    <cfRule type="cellIs" dxfId="3175" priority="3256" operator="equal">
      <formula>"1 Entrada"</formula>
    </cfRule>
  </conditionalFormatting>
  <conditionalFormatting sqref="H84">
    <cfRule type="containsText" dxfId="3174" priority="3241" operator="containsText" text="GOL 70">
      <formula>NOT(ISERROR(SEARCH("GOL 70",H84)))</formula>
    </cfRule>
    <cfRule type="containsText" dxfId="3173" priority="3242" operator="containsText" text="CORNER DESCANSO">
      <formula>NOT(ISERROR(SEARCH("CORNER DESCANSO",H84)))</formula>
    </cfRule>
    <cfRule type="containsText" dxfId="3172" priority="3246" operator="containsText" text="BTS">
      <formula>NOT(ISERROR(SEARCH("BTS",H84)))</formula>
    </cfRule>
    <cfRule type="containsText" dxfId="3171" priority="3247" operator="containsText" text="CORNER FINAL">
      <formula>NOT(ISERROR(SEARCH("CORNER FINAL",H84)))</formula>
    </cfRule>
    <cfRule type="containsText" dxfId="3170" priority="3248" operator="containsText" text="GOL DESCANSO">
      <formula>NOT(ISERROR(SEARCH("GOL DESCANSO",H84)))</formula>
    </cfRule>
  </conditionalFormatting>
  <conditionalFormatting sqref="I84">
    <cfRule type="containsText" dxfId="3169" priority="3227" operator="containsText" text="Over 2.5">
      <formula>NOT(ISERROR(SEARCH("Over 2.5",I84)))</formula>
    </cfRule>
    <cfRule type="containsText" dxfId="3168" priority="3228" operator="containsText" text="BTS">
      <formula>NOT(ISERROR(SEARCH("BTS",I84)))</formula>
    </cfRule>
    <cfRule type="containsText" dxfId="3167" priority="3229" operator="containsText" text="No entrada">
      <formula>NOT(ISERROR(SEARCH("No entrada",I84)))</formula>
    </cfRule>
    <cfRule type="containsText" dxfId="3166" priority="3233" operator="containsText" text="2º Gol">
      <formula>NOT(ISERROR(SEARCH("2º Gol",I84)))</formula>
    </cfRule>
    <cfRule type="containsText" dxfId="3165" priority="3234" operator="containsText" text="1º Gol">
      <formula>NOT(ISERROR(SEARCH("1º Gol",I84)))</formula>
    </cfRule>
    <cfRule type="cellIs" dxfId="3164" priority="3235" operator="equal">
      <formula>"Protegida"</formula>
    </cfRule>
    <cfRule type="cellIs" dxfId="3163" priority="3236" operator="equal">
      <formula>"Cerrada"</formula>
    </cfRule>
    <cfRule type="cellIs" dxfId="3162" priority="3237" operator="equal">
      <formula>"Fallada"</formula>
    </cfRule>
    <cfRule type="cellIs" dxfId="3161" priority="3238" operator="equal">
      <formula>"Protegida"</formula>
    </cfRule>
    <cfRule type="cellIs" dxfId="3160" priority="3239" operator="equal">
      <formula>"2 Entradas"</formula>
    </cfRule>
    <cfRule type="cellIs" dxfId="3159" priority="3240" operator="equal">
      <formula>"1 Entrada"</formula>
    </cfRule>
  </conditionalFormatting>
  <conditionalFormatting sqref="H84">
    <cfRule type="containsText" dxfId="3158" priority="3225" operator="containsText" text="GOL 70">
      <formula>NOT(ISERROR(SEARCH("GOL 70",H84)))</formula>
    </cfRule>
    <cfRule type="containsText" dxfId="3157" priority="3226" operator="containsText" text="CORNER DESCANSO">
      <formula>NOT(ISERROR(SEARCH("CORNER DESCANSO",H84)))</formula>
    </cfRule>
    <cfRule type="containsText" dxfId="3156" priority="3230" operator="containsText" text="BTS">
      <formula>NOT(ISERROR(SEARCH("BTS",H84)))</formula>
    </cfRule>
    <cfRule type="containsText" dxfId="3155" priority="3231" operator="containsText" text="CORNER FINAL">
      <formula>NOT(ISERROR(SEARCH("CORNER FINAL",H84)))</formula>
    </cfRule>
    <cfRule type="containsText" dxfId="3154" priority="3232" operator="containsText" text="GOL DESCANSO">
      <formula>NOT(ISERROR(SEARCH("GOL DESCANSO",H84)))</formula>
    </cfRule>
  </conditionalFormatting>
  <conditionalFormatting sqref="I84">
    <cfRule type="containsText" dxfId="3153" priority="3211" operator="containsText" text="Over 2.5">
      <formula>NOT(ISERROR(SEARCH("Over 2.5",I84)))</formula>
    </cfRule>
    <cfRule type="containsText" dxfId="3152" priority="3212" operator="containsText" text="BTS">
      <formula>NOT(ISERROR(SEARCH("BTS",I84)))</formula>
    </cfRule>
    <cfRule type="containsText" dxfId="3151" priority="3213" operator="containsText" text="No entrada">
      <formula>NOT(ISERROR(SEARCH("No entrada",I84)))</formula>
    </cfRule>
    <cfRule type="containsText" dxfId="3150" priority="3217" operator="containsText" text="2º Gol">
      <formula>NOT(ISERROR(SEARCH("2º Gol",I84)))</formula>
    </cfRule>
    <cfRule type="containsText" dxfId="3149" priority="3218" operator="containsText" text="1º Gol">
      <formula>NOT(ISERROR(SEARCH("1º Gol",I84)))</formula>
    </cfRule>
    <cfRule type="cellIs" dxfId="3148" priority="3219" operator="equal">
      <formula>"Protegida"</formula>
    </cfRule>
    <cfRule type="cellIs" dxfId="3147" priority="3220" operator="equal">
      <formula>"Cerrada"</formula>
    </cfRule>
    <cfRule type="cellIs" dxfId="3146" priority="3221" operator="equal">
      <formula>"Fallada"</formula>
    </cfRule>
    <cfRule type="cellIs" dxfId="3145" priority="3222" operator="equal">
      <formula>"Protegida"</formula>
    </cfRule>
    <cfRule type="cellIs" dxfId="3144" priority="3223" operator="equal">
      <formula>"2 Entradas"</formula>
    </cfRule>
    <cfRule type="cellIs" dxfId="3143" priority="3224" operator="equal">
      <formula>"1 Entrada"</formula>
    </cfRule>
  </conditionalFormatting>
  <conditionalFormatting sqref="H84">
    <cfRule type="containsText" dxfId="3142" priority="3209" operator="containsText" text="GOL 70">
      <formula>NOT(ISERROR(SEARCH("GOL 70",H84)))</formula>
    </cfRule>
    <cfRule type="containsText" dxfId="3141" priority="3210" operator="containsText" text="CORNER DESCANSO">
      <formula>NOT(ISERROR(SEARCH("CORNER DESCANSO",H84)))</formula>
    </cfRule>
    <cfRule type="containsText" dxfId="3140" priority="3214" operator="containsText" text="BTS">
      <formula>NOT(ISERROR(SEARCH("BTS",H84)))</formula>
    </cfRule>
    <cfRule type="containsText" dxfId="3139" priority="3215" operator="containsText" text="CORNER FINAL">
      <formula>NOT(ISERROR(SEARCH("CORNER FINAL",H84)))</formula>
    </cfRule>
    <cfRule type="containsText" dxfId="3138" priority="3216" operator="containsText" text="GOL DESCANSO">
      <formula>NOT(ISERROR(SEARCH("GOL DESCANSO",H84)))</formula>
    </cfRule>
  </conditionalFormatting>
  <conditionalFormatting sqref="I84">
    <cfRule type="containsText" dxfId="3137" priority="3195" operator="containsText" text="Over 2.5">
      <formula>NOT(ISERROR(SEARCH("Over 2.5",I84)))</formula>
    </cfRule>
    <cfRule type="containsText" dxfId="3136" priority="3196" operator="containsText" text="BTS">
      <formula>NOT(ISERROR(SEARCH("BTS",I84)))</formula>
    </cfRule>
    <cfRule type="containsText" dxfId="3135" priority="3197" operator="containsText" text="No entrada">
      <formula>NOT(ISERROR(SEARCH("No entrada",I84)))</formula>
    </cfRule>
    <cfRule type="containsText" dxfId="3134" priority="3201" operator="containsText" text="2º Gol">
      <formula>NOT(ISERROR(SEARCH("2º Gol",I84)))</formula>
    </cfRule>
    <cfRule type="containsText" dxfId="3133" priority="3202" operator="containsText" text="1º Gol">
      <formula>NOT(ISERROR(SEARCH("1º Gol",I84)))</formula>
    </cfRule>
    <cfRule type="cellIs" dxfId="3132" priority="3203" operator="equal">
      <formula>"Protegida"</formula>
    </cfRule>
    <cfRule type="cellIs" dxfId="3131" priority="3204" operator="equal">
      <formula>"Cerrada"</formula>
    </cfRule>
    <cfRule type="cellIs" dxfId="3130" priority="3205" operator="equal">
      <formula>"Fallada"</formula>
    </cfRule>
    <cfRule type="cellIs" dxfId="3129" priority="3206" operator="equal">
      <formula>"Protegida"</formula>
    </cfRule>
    <cfRule type="cellIs" dxfId="3128" priority="3207" operator="equal">
      <formula>"2 Entradas"</formula>
    </cfRule>
    <cfRule type="cellIs" dxfId="3127" priority="3208" operator="equal">
      <formula>"1 Entrada"</formula>
    </cfRule>
  </conditionalFormatting>
  <conditionalFormatting sqref="H84">
    <cfRule type="containsText" dxfId="3126" priority="3193" operator="containsText" text="GOL 70">
      <formula>NOT(ISERROR(SEARCH("GOL 70",H84)))</formula>
    </cfRule>
    <cfRule type="containsText" dxfId="3125" priority="3194" operator="containsText" text="CORNER DESCANSO">
      <formula>NOT(ISERROR(SEARCH("CORNER DESCANSO",H84)))</formula>
    </cfRule>
    <cfRule type="containsText" dxfId="3124" priority="3198" operator="containsText" text="BTS">
      <formula>NOT(ISERROR(SEARCH("BTS",H84)))</formula>
    </cfRule>
    <cfRule type="containsText" dxfId="3123" priority="3199" operator="containsText" text="CORNER FINAL">
      <formula>NOT(ISERROR(SEARCH("CORNER FINAL",H84)))</formula>
    </cfRule>
    <cfRule type="containsText" dxfId="3122" priority="3200" operator="containsText" text="GOL DESCANSO">
      <formula>NOT(ISERROR(SEARCH("GOL DESCANSO",H84)))</formula>
    </cfRule>
  </conditionalFormatting>
  <conditionalFormatting sqref="I84">
    <cfRule type="containsText" dxfId="3121" priority="3179" operator="containsText" text="Over 2.5">
      <formula>NOT(ISERROR(SEARCH("Over 2.5",I84)))</formula>
    </cfRule>
    <cfRule type="containsText" dxfId="3120" priority="3180" operator="containsText" text="BTS">
      <formula>NOT(ISERROR(SEARCH("BTS",I84)))</formula>
    </cfRule>
    <cfRule type="containsText" dxfId="3119" priority="3181" operator="containsText" text="No entrada">
      <formula>NOT(ISERROR(SEARCH("No entrada",I84)))</formula>
    </cfRule>
    <cfRule type="containsText" dxfId="3118" priority="3185" operator="containsText" text="2º Gol">
      <formula>NOT(ISERROR(SEARCH("2º Gol",I84)))</formula>
    </cfRule>
    <cfRule type="containsText" dxfId="3117" priority="3186" operator="containsText" text="1º Gol">
      <formula>NOT(ISERROR(SEARCH("1º Gol",I84)))</formula>
    </cfRule>
    <cfRule type="cellIs" dxfId="3116" priority="3187" operator="equal">
      <formula>"Protegida"</formula>
    </cfRule>
    <cfRule type="cellIs" dxfId="3115" priority="3188" operator="equal">
      <formula>"Cerrada"</formula>
    </cfRule>
    <cfRule type="cellIs" dxfId="3114" priority="3189" operator="equal">
      <formula>"Fallada"</formula>
    </cfRule>
    <cfRule type="cellIs" dxfId="3113" priority="3190" operator="equal">
      <formula>"Protegida"</formula>
    </cfRule>
    <cfRule type="cellIs" dxfId="3112" priority="3191" operator="equal">
      <formula>"2 Entradas"</formula>
    </cfRule>
    <cfRule type="cellIs" dxfId="3111" priority="3192" operator="equal">
      <formula>"1 Entrada"</formula>
    </cfRule>
  </conditionalFormatting>
  <conditionalFormatting sqref="H84">
    <cfRule type="containsText" dxfId="3110" priority="3177" operator="containsText" text="GOL 70">
      <formula>NOT(ISERROR(SEARCH("GOL 70",H84)))</formula>
    </cfRule>
    <cfRule type="containsText" dxfId="3109" priority="3178" operator="containsText" text="CORNER DESCANSO">
      <formula>NOT(ISERROR(SEARCH("CORNER DESCANSO",H84)))</formula>
    </cfRule>
    <cfRule type="containsText" dxfId="3108" priority="3182" operator="containsText" text="BTS">
      <formula>NOT(ISERROR(SEARCH("BTS",H84)))</formula>
    </cfRule>
    <cfRule type="containsText" dxfId="3107" priority="3183" operator="containsText" text="CORNER FINAL">
      <formula>NOT(ISERROR(SEARCH("CORNER FINAL",H84)))</formula>
    </cfRule>
    <cfRule type="containsText" dxfId="3106" priority="3184" operator="containsText" text="GOL DESCANSO">
      <formula>NOT(ISERROR(SEARCH("GOL DESCANSO",H84)))</formula>
    </cfRule>
  </conditionalFormatting>
  <conditionalFormatting sqref="I84">
    <cfRule type="containsText" dxfId="3105" priority="3163" operator="containsText" text="Over 2.5">
      <formula>NOT(ISERROR(SEARCH("Over 2.5",I84)))</formula>
    </cfRule>
    <cfRule type="containsText" dxfId="3104" priority="3164" operator="containsText" text="BTS">
      <formula>NOT(ISERROR(SEARCH("BTS",I84)))</formula>
    </cfRule>
    <cfRule type="containsText" dxfId="3103" priority="3165" operator="containsText" text="No entrada">
      <formula>NOT(ISERROR(SEARCH("No entrada",I84)))</formula>
    </cfRule>
    <cfRule type="containsText" dxfId="3102" priority="3169" operator="containsText" text="2º Gol">
      <formula>NOT(ISERROR(SEARCH("2º Gol",I84)))</formula>
    </cfRule>
    <cfRule type="containsText" dxfId="3101" priority="3170" operator="containsText" text="1º Gol">
      <formula>NOT(ISERROR(SEARCH("1º Gol",I84)))</formula>
    </cfRule>
    <cfRule type="cellIs" dxfId="3100" priority="3171" operator="equal">
      <formula>"Protegida"</formula>
    </cfRule>
    <cfRule type="cellIs" dxfId="3099" priority="3172" operator="equal">
      <formula>"Cerrada"</formula>
    </cfRule>
    <cfRule type="cellIs" dxfId="3098" priority="3173" operator="equal">
      <formula>"Fallada"</formula>
    </cfRule>
    <cfRule type="cellIs" dxfId="3097" priority="3174" operator="equal">
      <formula>"Protegida"</formula>
    </cfRule>
    <cfRule type="cellIs" dxfId="3096" priority="3175" operator="equal">
      <formula>"2 Entradas"</formula>
    </cfRule>
    <cfRule type="cellIs" dxfId="3095" priority="3176" operator="equal">
      <formula>"1 Entrada"</formula>
    </cfRule>
  </conditionalFormatting>
  <conditionalFormatting sqref="H84">
    <cfRule type="containsText" dxfId="3094" priority="3161" operator="containsText" text="GOL 70">
      <formula>NOT(ISERROR(SEARCH("GOL 70",H84)))</formula>
    </cfRule>
    <cfRule type="containsText" dxfId="3093" priority="3162" operator="containsText" text="CORNER DESCANSO">
      <formula>NOT(ISERROR(SEARCH("CORNER DESCANSO",H84)))</formula>
    </cfRule>
    <cfRule type="containsText" dxfId="3092" priority="3166" operator="containsText" text="BTS">
      <formula>NOT(ISERROR(SEARCH("BTS",H84)))</formula>
    </cfRule>
    <cfRule type="containsText" dxfId="3091" priority="3167" operator="containsText" text="CORNER FINAL">
      <formula>NOT(ISERROR(SEARCH("CORNER FINAL",H84)))</formula>
    </cfRule>
    <cfRule type="containsText" dxfId="3090" priority="3168" operator="containsText" text="GOL DESCANSO">
      <formula>NOT(ISERROR(SEARCH("GOL DESCANSO",H84)))</formula>
    </cfRule>
  </conditionalFormatting>
  <conditionalFormatting sqref="I84">
    <cfRule type="containsText" dxfId="3089" priority="3147" operator="containsText" text="Over 2.5">
      <formula>NOT(ISERROR(SEARCH("Over 2.5",I84)))</formula>
    </cfRule>
    <cfRule type="containsText" dxfId="3088" priority="3148" operator="containsText" text="BTS">
      <formula>NOT(ISERROR(SEARCH("BTS",I84)))</formula>
    </cfRule>
    <cfRule type="containsText" dxfId="3087" priority="3149" operator="containsText" text="No entrada">
      <formula>NOT(ISERROR(SEARCH("No entrada",I84)))</formula>
    </cfRule>
    <cfRule type="containsText" dxfId="3086" priority="3153" operator="containsText" text="2º Gol">
      <formula>NOT(ISERROR(SEARCH("2º Gol",I84)))</formula>
    </cfRule>
    <cfRule type="containsText" dxfId="3085" priority="3154" operator="containsText" text="1º Gol">
      <formula>NOT(ISERROR(SEARCH("1º Gol",I84)))</formula>
    </cfRule>
    <cfRule type="cellIs" dxfId="3084" priority="3155" operator="equal">
      <formula>"Protegida"</formula>
    </cfRule>
    <cfRule type="cellIs" dxfId="3083" priority="3156" operator="equal">
      <formula>"Cerrada"</formula>
    </cfRule>
    <cfRule type="cellIs" dxfId="3082" priority="3157" operator="equal">
      <formula>"Fallada"</formula>
    </cfRule>
    <cfRule type="cellIs" dxfId="3081" priority="3158" operator="equal">
      <formula>"Protegida"</formula>
    </cfRule>
    <cfRule type="cellIs" dxfId="3080" priority="3159" operator="equal">
      <formula>"2 Entradas"</formula>
    </cfRule>
    <cfRule type="cellIs" dxfId="3079" priority="3160" operator="equal">
      <formula>"1 Entrada"</formula>
    </cfRule>
  </conditionalFormatting>
  <conditionalFormatting sqref="H84">
    <cfRule type="containsText" dxfId="3078" priority="3145" operator="containsText" text="GOL 70">
      <formula>NOT(ISERROR(SEARCH("GOL 70",H84)))</formula>
    </cfRule>
    <cfRule type="containsText" dxfId="3077" priority="3146" operator="containsText" text="CORNER DESCANSO">
      <formula>NOT(ISERROR(SEARCH("CORNER DESCANSO",H84)))</formula>
    </cfRule>
    <cfRule type="containsText" dxfId="3076" priority="3150" operator="containsText" text="BTS">
      <formula>NOT(ISERROR(SEARCH("BTS",H84)))</formula>
    </cfRule>
    <cfRule type="containsText" dxfId="3075" priority="3151" operator="containsText" text="CORNER FINAL">
      <formula>NOT(ISERROR(SEARCH("CORNER FINAL",H84)))</formula>
    </cfRule>
    <cfRule type="containsText" dxfId="3074" priority="3152" operator="containsText" text="GOL DESCANSO">
      <formula>NOT(ISERROR(SEARCH("GOL DESCANSO",H84)))</formula>
    </cfRule>
  </conditionalFormatting>
  <conditionalFormatting sqref="I84">
    <cfRule type="containsText" dxfId="3073" priority="3131" operator="containsText" text="Over 2.5">
      <formula>NOT(ISERROR(SEARCH("Over 2.5",I84)))</formula>
    </cfRule>
    <cfRule type="containsText" dxfId="3072" priority="3132" operator="containsText" text="BTS">
      <formula>NOT(ISERROR(SEARCH("BTS",I84)))</formula>
    </cfRule>
    <cfRule type="containsText" dxfId="3071" priority="3133" operator="containsText" text="No entrada">
      <formula>NOT(ISERROR(SEARCH("No entrada",I84)))</formula>
    </cfRule>
    <cfRule type="containsText" dxfId="3070" priority="3137" operator="containsText" text="2º Gol">
      <formula>NOT(ISERROR(SEARCH("2º Gol",I84)))</formula>
    </cfRule>
    <cfRule type="containsText" dxfId="3069" priority="3138" operator="containsText" text="1º Gol">
      <formula>NOT(ISERROR(SEARCH("1º Gol",I84)))</formula>
    </cfRule>
    <cfRule type="cellIs" dxfId="3068" priority="3139" operator="equal">
      <formula>"Protegida"</formula>
    </cfRule>
    <cfRule type="cellIs" dxfId="3067" priority="3140" operator="equal">
      <formula>"Cerrada"</formula>
    </cfRule>
    <cfRule type="cellIs" dxfId="3066" priority="3141" operator="equal">
      <formula>"Fallada"</formula>
    </cfRule>
    <cfRule type="cellIs" dxfId="3065" priority="3142" operator="equal">
      <formula>"Protegida"</formula>
    </cfRule>
    <cfRule type="cellIs" dxfId="3064" priority="3143" operator="equal">
      <formula>"2 Entradas"</formula>
    </cfRule>
    <cfRule type="cellIs" dxfId="3063" priority="3144" operator="equal">
      <formula>"1 Entrada"</formula>
    </cfRule>
  </conditionalFormatting>
  <conditionalFormatting sqref="H84">
    <cfRule type="containsText" dxfId="3062" priority="3129" operator="containsText" text="GOL 70">
      <formula>NOT(ISERROR(SEARCH("GOL 70",H84)))</formula>
    </cfRule>
    <cfRule type="containsText" dxfId="3061" priority="3130" operator="containsText" text="CORNER DESCANSO">
      <formula>NOT(ISERROR(SEARCH("CORNER DESCANSO",H84)))</formula>
    </cfRule>
    <cfRule type="containsText" dxfId="3060" priority="3134" operator="containsText" text="BTS">
      <formula>NOT(ISERROR(SEARCH("BTS",H84)))</formula>
    </cfRule>
    <cfRule type="containsText" dxfId="3059" priority="3135" operator="containsText" text="CORNER FINAL">
      <formula>NOT(ISERROR(SEARCH("CORNER FINAL",H84)))</formula>
    </cfRule>
    <cfRule type="containsText" dxfId="3058" priority="3136" operator="containsText" text="GOL DESCANSO">
      <formula>NOT(ISERROR(SEARCH("GOL DESCANSO",H84)))</formula>
    </cfRule>
  </conditionalFormatting>
  <conditionalFormatting sqref="I83">
    <cfRule type="containsText" dxfId="3057" priority="3115" operator="containsText" text="Over 2.5">
      <formula>NOT(ISERROR(SEARCH("Over 2.5",I83)))</formula>
    </cfRule>
    <cfRule type="containsText" dxfId="3056" priority="3116" operator="containsText" text="BTS">
      <formula>NOT(ISERROR(SEARCH("BTS",I83)))</formula>
    </cfRule>
    <cfRule type="containsText" dxfId="3055" priority="3117" operator="containsText" text="No entrada">
      <formula>NOT(ISERROR(SEARCH("No entrada",I83)))</formula>
    </cfRule>
    <cfRule type="containsText" dxfId="3054" priority="3121" operator="containsText" text="2º Gol">
      <formula>NOT(ISERROR(SEARCH("2º Gol",I83)))</formula>
    </cfRule>
    <cfRule type="containsText" dxfId="3053" priority="3122" operator="containsText" text="1º Gol">
      <formula>NOT(ISERROR(SEARCH("1º Gol",I83)))</formula>
    </cfRule>
    <cfRule type="cellIs" dxfId="3052" priority="3123" operator="equal">
      <formula>"Protegida"</formula>
    </cfRule>
    <cfRule type="cellIs" dxfId="3051" priority="3124" operator="equal">
      <formula>"Cerrada"</formula>
    </cfRule>
    <cfRule type="cellIs" dxfId="3050" priority="3125" operator="equal">
      <formula>"Fallada"</formula>
    </cfRule>
    <cfRule type="cellIs" dxfId="3049" priority="3126" operator="equal">
      <formula>"Protegida"</formula>
    </cfRule>
    <cfRule type="cellIs" dxfId="3048" priority="3127" operator="equal">
      <formula>"2 Entradas"</formula>
    </cfRule>
    <cfRule type="cellIs" dxfId="3047" priority="3128" operator="equal">
      <formula>"1 Entrada"</formula>
    </cfRule>
  </conditionalFormatting>
  <conditionalFormatting sqref="H83">
    <cfRule type="containsText" dxfId="3046" priority="3113" operator="containsText" text="GOL 70">
      <formula>NOT(ISERROR(SEARCH("GOL 70",H83)))</formula>
    </cfRule>
    <cfRule type="containsText" dxfId="3045" priority="3114" operator="containsText" text="CORNER DESCANSO">
      <formula>NOT(ISERROR(SEARCH("CORNER DESCANSO",H83)))</formula>
    </cfRule>
    <cfRule type="containsText" dxfId="3044" priority="3118" operator="containsText" text="BTS">
      <formula>NOT(ISERROR(SEARCH("BTS",H83)))</formula>
    </cfRule>
    <cfRule type="containsText" dxfId="3043" priority="3119" operator="containsText" text="CORNER FINAL">
      <formula>NOT(ISERROR(SEARCH("CORNER FINAL",H83)))</formula>
    </cfRule>
    <cfRule type="containsText" dxfId="3042" priority="3120" operator="containsText" text="GOL DESCANSO">
      <formula>NOT(ISERROR(SEARCH("GOL DESCANSO",H83)))</formula>
    </cfRule>
  </conditionalFormatting>
  <conditionalFormatting sqref="I82">
    <cfRule type="containsText" dxfId="3041" priority="3099" operator="containsText" text="Over 2.5">
      <formula>NOT(ISERROR(SEARCH("Over 2.5",I82)))</formula>
    </cfRule>
    <cfRule type="containsText" dxfId="3040" priority="3100" operator="containsText" text="BTS">
      <formula>NOT(ISERROR(SEARCH("BTS",I82)))</formula>
    </cfRule>
    <cfRule type="containsText" dxfId="3039" priority="3101" operator="containsText" text="No entrada">
      <formula>NOT(ISERROR(SEARCH("No entrada",I82)))</formula>
    </cfRule>
    <cfRule type="containsText" dxfId="3038" priority="3105" operator="containsText" text="2º Gol">
      <formula>NOT(ISERROR(SEARCH("2º Gol",I82)))</formula>
    </cfRule>
    <cfRule type="containsText" dxfId="3037" priority="3106" operator="containsText" text="1º Gol">
      <formula>NOT(ISERROR(SEARCH("1º Gol",I82)))</formula>
    </cfRule>
    <cfRule type="cellIs" dxfId="3036" priority="3107" operator="equal">
      <formula>"Protegida"</formula>
    </cfRule>
    <cfRule type="cellIs" dxfId="3035" priority="3108" operator="equal">
      <formula>"Cerrada"</formula>
    </cfRule>
    <cfRule type="cellIs" dxfId="3034" priority="3109" operator="equal">
      <formula>"Fallada"</formula>
    </cfRule>
    <cfRule type="cellIs" dxfId="3033" priority="3110" operator="equal">
      <formula>"Protegida"</formula>
    </cfRule>
    <cfRule type="cellIs" dxfId="3032" priority="3111" operator="equal">
      <formula>"2 Entradas"</formula>
    </cfRule>
    <cfRule type="cellIs" dxfId="3031" priority="3112" operator="equal">
      <formula>"1 Entrada"</formula>
    </cfRule>
  </conditionalFormatting>
  <conditionalFormatting sqref="H82">
    <cfRule type="containsText" dxfId="3030" priority="3097" operator="containsText" text="GOL 70">
      <formula>NOT(ISERROR(SEARCH("GOL 70",H82)))</formula>
    </cfRule>
    <cfRule type="containsText" dxfId="3029" priority="3098" operator="containsText" text="CORNER DESCANSO">
      <formula>NOT(ISERROR(SEARCH("CORNER DESCANSO",H82)))</formula>
    </cfRule>
    <cfRule type="containsText" dxfId="3028" priority="3102" operator="containsText" text="BTS">
      <formula>NOT(ISERROR(SEARCH("BTS",H82)))</formula>
    </cfRule>
    <cfRule type="containsText" dxfId="3027" priority="3103" operator="containsText" text="CORNER FINAL">
      <formula>NOT(ISERROR(SEARCH("CORNER FINAL",H82)))</formula>
    </cfRule>
    <cfRule type="containsText" dxfId="3026" priority="3104" operator="containsText" text="GOL DESCANSO">
      <formula>NOT(ISERROR(SEARCH("GOL DESCANSO",H82)))</formula>
    </cfRule>
  </conditionalFormatting>
  <conditionalFormatting sqref="I84">
    <cfRule type="containsText" dxfId="3025" priority="3083" operator="containsText" text="Over 2.5">
      <formula>NOT(ISERROR(SEARCH("Over 2.5",I84)))</formula>
    </cfRule>
    <cfRule type="containsText" dxfId="3024" priority="3084" operator="containsText" text="BTS">
      <formula>NOT(ISERROR(SEARCH("BTS",I84)))</formula>
    </cfRule>
    <cfRule type="containsText" dxfId="3023" priority="3085" operator="containsText" text="No entrada">
      <formula>NOT(ISERROR(SEARCH("No entrada",I84)))</formula>
    </cfRule>
    <cfRule type="containsText" dxfId="3022" priority="3089" operator="containsText" text="2º Gol">
      <formula>NOT(ISERROR(SEARCH("2º Gol",I84)))</formula>
    </cfRule>
    <cfRule type="containsText" dxfId="3021" priority="3090" operator="containsText" text="1º Gol">
      <formula>NOT(ISERROR(SEARCH("1º Gol",I84)))</formula>
    </cfRule>
    <cfRule type="cellIs" dxfId="3020" priority="3091" operator="equal">
      <formula>"Protegida"</formula>
    </cfRule>
    <cfRule type="cellIs" dxfId="3019" priority="3092" operator="equal">
      <formula>"Cerrada"</formula>
    </cfRule>
    <cfRule type="cellIs" dxfId="3018" priority="3093" operator="equal">
      <formula>"Fallada"</formula>
    </cfRule>
    <cfRule type="cellIs" dxfId="3017" priority="3094" operator="equal">
      <formula>"Protegida"</formula>
    </cfRule>
    <cfRule type="cellIs" dxfId="3016" priority="3095" operator="equal">
      <formula>"2 Entradas"</formula>
    </cfRule>
    <cfRule type="cellIs" dxfId="3015" priority="3096" operator="equal">
      <formula>"1 Entrada"</formula>
    </cfRule>
  </conditionalFormatting>
  <conditionalFormatting sqref="H84">
    <cfRule type="containsText" dxfId="3014" priority="3081" operator="containsText" text="GOL 70">
      <formula>NOT(ISERROR(SEARCH("GOL 70",H84)))</formula>
    </cfRule>
    <cfRule type="containsText" dxfId="3013" priority="3082" operator="containsText" text="CORNER DESCANSO">
      <formula>NOT(ISERROR(SEARCH("CORNER DESCANSO",H84)))</formula>
    </cfRule>
    <cfRule type="containsText" dxfId="3012" priority="3086" operator="containsText" text="BTS">
      <formula>NOT(ISERROR(SEARCH("BTS",H84)))</formula>
    </cfRule>
    <cfRule type="containsText" dxfId="3011" priority="3087" operator="containsText" text="CORNER FINAL">
      <formula>NOT(ISERROR(SEARCH("CORNER FINAL",H84)))</formula>
    </cfRule>
    <cfRule type="containsText" dxfId="3010" priority="3088" operator="containsText" text="GOL DESCANSO">
      <formula>NOT(ISERROR(SEARCH("GOL DESCANSO",H84)))</formula>
    </cfRule>
  </conditionalFormatting>
  <conditionalFormatting sqref="I83">
    <cfRule type="containsText" dxfId="3009" priority="3067" operator="containsText" text="Over 2.5">
      <formula>NOT(ISERROR(SEARCH("Over 2.5",I83)))</formula>
    </cfRule>
    <cfRule type="containsText" dxfId="3008" priority="3068" operator="containsText" text="BTS">
      <formula>NOT(ISERROR(SEARCH("BTS",I83)))</formula>
    </cfRule>
    <cfRule type="containsText" dxfId="3007" priority="3069" operator="containsText" text="No entrada">
      <formula>NOT(ISERROR(SEARCH("No entrada",I83)))</formula>
    </cfRule>
    <cfRule type="containsText" dxfId="3006" priority="3073" operator="containsText" text="2º Gol">
      <formula>NOT(ISERROR(SEARCH("2º Gol",I83)))</formula>
    </cfRule>
    <cfRule type="containsText" dxfId="3005" priority="3074" operator="containsText" text="1º Gol">
      <formula>NOT(ISERROR(SEARCH("1º Gol",I83)))</formula>
    </cfRule>
    <cfRule type="cellIs" dxfId="3004" priority="3075" operator="equal">
      <formula>"Protegida"</formula>
    </cfRule>
    <cfRule type="cellIs" dxfId="3003" priority="3076" operator="equal">
      <formula>"Cerrada"</formula>
    </cfRule>
    <cfRule type="cellIs" dxfId="3002" priority="3077" operator="equal">
      <formula>"Fallada"</formula>
    </cfRule>
    <cfRule type="cellIs" dxfId="3001" priority="3078" operator="equal">
      <formula>"Protegida"</formula>
    </cfRule>
    <cfRule type="cellIs" dxfId="3000" priority="3079" operator="equal">
      <formula>"2 Entradas"</formula>
    </cfRule>
    <cfRule type="cellIs" dxfId="2999" priority="3080" operator="equal">
      <formula>"1 Entrada"</formula>
    </cfRule>
  </conditionalFormatting>
  <conditionalFormatting sqref="H83">
    <cfRule type="containsText" dxfId="2998" priority="3065" operator="containsText" text="GOL 70">
      <formula>NOT(ISERROR(SEARCH("GOL 70",H83)))</formula>
    </cfRule>
    <cfRule type="containsText" dxfId="2997" priority="3066" operator="containsText" text="CORNER DESCANSO">
      <formula>NOT(ISERROR(SEARCH("CORNER DESCANSO",H83)))</formula>
    </cfRule>
    <cfRule type="containsText" dxfId="2996" priority="3070" operator="containsText" text="BTS">
      <formula>NOT(ISERROR(SEARCH("BTS",H83)))</formula>
    </cfRule>
    <cfRule type="containsText" dxfId="2995" priority="3071" operator="containsText" text="CORNER FINAL">
      <formula>NOT(ISERROR(SEARCH("CORNER FINAL",H83)))</formula>
    </cfRule>
    <cfRule type="containsText" dxfId="2994" priority="3072" operator="containsText" text="GOL DESCANSO">
      <formula>NOT(ISERROR(SEARCH("GOL DESCANSO",H83)))</formula>
    </cfRule>
  </conditionalFormatting>
  <conditionalFormatting sqref="I82">
    <cfRule type="containsText" dxfId="2993" priority="3051" operator="containsText" text="Over 2.5">
      <formula>NOT(ISERROR(SEARCH("Over 2.5",I82)))</formula>
    </cfRule>
    <cfRule type="containsText" dxfId="2992" priority="3052" operator="containsText" text="BTS">
      <formula>NOT(ISERROR(SEARCH("BTS",I82)))</formula>
    </cfRule>
    <cfRule type="containsText" dxfId="2991" priority="3053" operator="containsText" text="No entrada">
      <formula>NOT(ISERROR(SEARCH("No entrada",I82)))</formula>
    </cfRule>
    <cfRule type="containsText" dxfId="2990" priority="3057" operator="containsText" text="2º Gol">
      <formula>NOT(ISERROR(SEARCH("2º Gol",I82)))</formula>
    </cfRule>
    <cfRule type="containsText" dxfId="2989" priority="3058" operator="containsText" text="1º Gol">
      <formula>NOT(ISERROR(SEARCH("1º Gol",I82)))</formula>
    </cfRule>
    <cfRule type="cellIs" dxfId="2988" priority="3059" operator="equal">
      <formula>"Protegida"</formula>
    </cfRule>
    <cfRule type="cellIs" dxfId="2987" priority="3060" operator="equal">
      <formula>"Cerrada"</formula>
    </cfRule>
    <cfRule type="cellIs" dxfId="2986" priority="3061" operator="equal">
      <formula>"Fallada"</formula>
    </cfRule>
    <cfRule type="cellIs" dxfId="2985" priority="3062" operator="equal">
      <formula>"Protegida"</formula>
    </cfRule>
    <cfRule type="cellIs" dxfId="2984" priority="3063" operator="equal">
      <formula>"2 Entradas"</formula>
    </cfRule>
    <cfRule type="cellIs" dxfId="2983" priority="3064" operator="equal">
      <formula>"1 Entrada"</formula>
    </cfRule>
  </conditionalFormatting>
  <conditionalFormatting sqref="H82">
    <cfRule type="containsText" dxfId="2982" priority="3049" operator="containsText" text="GOL 70">
      <formula>NOT(ISERROR(SEARCH("GOL 70",H82)))</formula>
    </cfRule>
    <cfRule type="containsText" dxfId="2981" priority="3050" operator="containsText" text="CORNER DESCANSO">
      <formula>NOT(ISERROR(SEARCH("CORNER DESCANSO",H82)))</formula>
    </cfRule>
    <cfRule type="containsText" dxfId="2980" priority="3054" operator="containsText" text="BTS">
      <formula>NOT(ISERROR(SEARCH("BTS",H82)))</formula>
    </cfRule>
    <cfRule type="containsText" dxfId="2979" priority="3055" operator="containsText" text="CORNER FINAL">
      <formula>NOT(ISERROR(SEARCH("CORNER FINAL",H82)))</formula>
    </cfRule>
    <cfRule type="containsText" dxfId="2978" priority="3056" operator="containsText" text="GOL DESCANSO">
      <formula>NOT(ISERROR(SEARCH("GOL DESCANSO",H82)))</formula>
    </cfRule>
  </conditionalFormatting>
  <conditionalFormatting sqref="I81">
    <cfRule type="containsText" dxfId="2977" priority="3035" operator="containsText" text="Over 2.5">
      <formula>NOT(ISERROR(SEARCH("Over 2.5",I81)))</formula>
    </cfRule>
    <cfRule type="containsText" dxfId="2976" priority="3036" operator="containsText" text="BTS">
      <formula>NOT(ISERROR(SEARCH("BTS",I81)))</formula>
    </cfRule>
    <cfRule type="containsText" dxfId="2975" priority="3037" operator="containsText" text="No entrada">
      <formula>NOT(ISERROR(SEARCH("No entrada",I81)))</formula>
    </cfRule>
    <cfRule type="containsText" dxfId="2974" priority="3041" operator="containsText" text="2º Gol">
      <formula>NOT(ISERROR(SEARCH("2º Gol",I81)))</formula>
    </cfRule>
    <cfRule type="containsText" dxfId="2973" priority="3042" operator="containsText" text="1º Gol">
      <formula>NOT(ISERROR(SEARCH("1º Gol",I81)))</formula>
    </cfRule>
    <cfRule type="cellIs" dxfId="2972" priority="3043" operator="equal">
      <formula>"Protegida"</formula>
    </cfRule>
    <cfRule type="cellIs" dxfId="2971" priority="3044" operator="equal">
      <formula>"Cerrada"</formula>
    </cfRule>
    <cfRule type="cellIs" dxfId="2970" priority="3045" operator="equal">
      <formula>"Fallada"</formula>
    </cfRule>
    <cfRule type="cellIs" dxfId="2969" priority="3046" operator="equal">
      <formula>"Protegida"</formula>
    </cfRule>
    <cfRule type="cellIs" dxfId="2968" priority="3047" operator="equal">
      <formula>"2 Entradas"</formula>
    </cfRule>
    <cfRule type="cellIs" dxfId="2967" priority="3048" operator="equal">
      <formula>"1 Entrada"</formula>
    </cfRule>
  </conditionalFormatting>
  <conditionalFormatting sqref="H81">
    <cfRule type="containsText" dxfId="2966" priority="3033" operator="containsText" text="GOL 70">
      <formula>NOT(ISERROR(SEARCH("GOL 70",H81)))</formula>
    </cfRule>
    <cfRule type="containsText" dxfId="2965" priority="3034" operator="containsText" text="CORNER DESCANSO">
      <formula>NOT(ISERROR(SEARCH("CORNER DESCANSO",H81)))</formula>
    </cfRule>
    <cfRule type="containsText" dxfId="2964" priority="3038" operator="containsText" text="BTS">
      <formula>NOT(ISERROR(SEARCH("BTS",H81)))</formula>
    </cfRule>
    <cfRule type="containsText" dxfId="2963" priority="3039" operator="containsText" text="CORNER FINAL">
      <formula>NOT(ISERROR(SEARCH("CORNER FINAL",H81)))</formula>
    </cfRule>
    <cfRule type="containsText" dxfId="2962" priority="3040" operator="containsText" text="GOL DESCANSO">
      <formula>NOT(ISERROR(SEARCH("GOL DESCANSO",H81)))</formula>
    </cfRule>
  </conditionalFormatting>
  <conditionalFormatting sqref="I84">
    <cfRule type="containsText" dxfId="2961" priority="3019" operator="containsText" text="Over 2.5">
      <formula>NOT(ISERROR(SEARCH("Over 2.5",I84)))</formula>
    </cfRule>
    <cfRule type="containsText" dxfId="2960" priority="3020" operator="containsText" text="BTS">
      <formula>NOT(ISERROR(SEARCH("BTS",I84)))</formula>
    </cfRule>
    <cfRule type="containsText" dxfId="2959" priority="3021" operator="containsText" text="No entrada">
      <formula>NOT(ISERROR(SEARCH("No entrada",I84)))</formula>
    </cfRule>
    <cfRule type="containsText" dxfId="2958" priority="3025" operator="containsText" text="2º Gol">
      <formula>NOT(ISERROR(SEARCH("2º Gol",I84)))</formula>
    </cfRule>
    <cfRule type="containsText" dxfId="2957" priority="3026" operator="containsText" text="1º Gol">
      <formula>NOT(ISERROR(SEARCH("1º Gol",I84)))</formula>
    </cfRule>
    <cfRule type="cellIs" dxfId="2956" priority="3027" operator="equal">
      <formula>"Protegida"</formula>
    </cfRule>
    <cfRule type="cellIs" dxfId="2955" priority="3028" operator="equal">
      <formula>"Cerrada"</formula>
    </cfRule>
    <cfRule type="cellIs" dxfId="2954" priority="3029" operator="equal">
      <formula>"Fallada"</formula>
    </cfRule>
    <cfRule type="cellIs" dxfId="2953" priority="3030" operator="equal">
      <formula>"Protegida"</formula>
    </cfRule>
    <cfRule type="cellIs" dxfId="2952" priority="3031" operator="equal">
      <formula>"2 Entradas"</formula>
    </cfRule>
    <cfRule type="cellIs" dxfId="2951" priority="3032" operator="equal">
      <formula>"1 Entrada"</formula>
    </cfRule>
  </conditionalFormatting>
  <conditionalFormatting sqref="H84">
    <cfRule type="containsText" dxfId="2950" priority="3017" operator="containsText" text="GOL 70">
      <formula>NOT(ISERROR(SEARCH("GOL 70",H84)))</formula>
    </cfRule>
    <cfRule type="containsText" dxfId="2949" priority="3018" operator="containsText" text="CORNER DESCANSO">
      <formula>NOT(ISERROR(SEARCH("CORNER DESCANSO",H84)))</formula>
    </cfRule>
    <cfRule type="containsText" dxfId="2948" priority="3022" operator="containsText" text="BTS">
      <formula>NOT(ISERROR(SEARCH("BTS",H84)))</formula>
    </cfRule>
    <cfRule type="containsText" dxfId="2947" priority="3023" operator="containsText" text="CORNER FINAL">
      <formula>NOT(ISERROR(SEARCH("CORNER FINAL",H84)))</formula>
    </cfRule>
    <cfRule type="containsText" dxfId="2946" priority="3024" operator="containsText" text="GOL DESCANSO">
      <formula>NOT(ISERROR(SEARCH("GOL DESCANSO",H84)))</formula>
    </cfRule>
  </conditionalFormatting>
  <conditionalFormatting sqref="I79">
    <cfRule type="containsText" dxfId="2945" priority="3003" operator="containsText" text="Over 2.5">
      <formula>NOT(ISERROR(SEARCH("Over 2.5",I79)))</formula>
    </cfRule>
    <cfRule type="containsText" dxfId="2944" priority="3004" operator="containsText" text="BTS">
      <formula>NOT(ISERROR(SEARCH("BTS",I79)))</formula>
    </cfRule>
    <cfRule type="containsText" dxfId="2943" priority="3005" operator="containsText" text="No entrada">
      <formula>NOT(ISERROR(SEARCH("No entrada",I79)))</formula>
    </cfRule>
    <cfRule type="containsText" dxfId="2942" priority="3009" operator="containsText" text="2º Gol">
      <formula>NOT(ISERROR(SEARCH("2º Gol",I79)))</formula>
    </cfRule>
    <cfRule type="containsText" dxfId="2941" priority="3010" operator="containsText" text="1º Gol">
      <formula>NOT(ISERROR(SEARCH("1º Gol",I79)))</formula>
    </cfRule>
    <cfRule type="cellIs" dxfId="2940" priority="3011" operator="equal">
      <formula>"Protegida"</formula>
    </cfRule>
    <cfRule type="cellIs" dxfId="2939" priority="3012" operator="equal">
      <formula>"Cerrada"</formula>
    </cfRule>
    <cfRule type="cellIs" dxfId="2938" priority="3013" operator="equal">
      <formula>"Fallada"</formula>
    </cfRule>
    <cfRule type="cellIs" dxfId="2937" priority="3014" operator="equal">
      <formula>"Protegida"</formula>
    </cfRule>
    <cfRule type="cellIs" dxfId="2936" priority="3015" operator="equal">
      <formula>"2 Entradas"</formula>
    </cfRule>
    <cfRule type="cellIs" dxfId="2935" priority="3016" operator="equal">
      <formula>"1 Entrada"</formula>
    </cfRule>
  </conditionalFormatting>
  <conditionalFormatting sqref="H79">
    <cfRule type="containsText" dxfId="2934" priority="3001" operator="containsText" text="GOL 70">
      <formula>NOT(ISERROR(SEARCH("GOL 70",H79)))</formula>
    </cfRule>
    <cfRule type="containsText" dxfId="2933" priority="3002" operator="containsText" text="CORNER DESCANSO">
      <formula>NOT(ISERROR(SEARCH("CORNER DESCANSO",H79)))</formula>
    </cfRule>
    <cfRule type="containsText" dxfId="2932" priority="3006" operator="containsText" text="BTS">
      <formula>NOT(ISERROR(SEARCH("BTS",H79)))</formula>
    </cfRule>
    <cfRule type="containsText" dxfId="2931" priority="3007" operator="containsText" text="CORNER FINAL">
      <formula>NOT(ISERROR(SEARCH("CORNER FINAL",H79)))</formula>
    </cfRule>
    <cfRule type="containsText" dxfId="2930" priority="3008" operator="containsText" text="GOL DESCANSO">
      <formula>NOT(ISERROR(SEARCH("GOL DESCANSO",H79)))</formula>
    </cfRule>
  </conditionalFormatting>
  <conditionalFormatting sqref="I84">
    <cfRule type="containsText" dxfId="2929" priority="2987" operator="containsText" text="Over 2.5">
      <formula>NOT(ISERROR(SEARCH("Over 2.5",I84)))</formula>
    </cfRule>
    <cfRule type="containsText" dxfId="2928" priority="2988" operator="containsText" text="BTS">
      <formula>NOT(ISERROR(SEARCH("BTS",I84)))</formula>
    </cfRule>
    <cfRule type="containsText" dxfId="2927" priority="2989" operator="containsText" text="No entrada">
      <formula>NOT(ISERROR(SEARCH("No entrada",I84)))</formula>
    </cfRule>
    <cfRule type="containsText" dxfId="2926" priority="2993" operator="containsText" text="2º Gol">
      <formula>NOT(ISERROR(SEARCH("2º Gol",I84)))</formula>
    </cfRule>
    <cfRule type="containsText" dxfId="2925" priority="2994" operator="containsText" text="1º Gol">
      <formula>NOT(ISERROR(SEARCH("1º Gol",I84)))</formula>
    </cfRule>
    <cfRule type="cellIs" dxfId="2924" priority="2995" operator="equal">
      <formula>"Protegida"</formula>
    </cfRule>
    <cfRule type="cellIs" dxfId="2923" priority="2996" operator="equal">
      <formula>"Cerrada"</formula>
    </cfRule>
    <cfRule type="cellIs" dxfId="2922" priority="2997" operator="equal">
      <formula>"Fallada"</formula>
    </cfRule>
    <cfRule type="cellIs" dxfId="2921" priority="2998" operator="equal">
      <formula>"Protegida"</formula>
    </cfRule>
    <cfRule type="cellIs" dxfId="2920" priority="2999" operator="equal">
      <formula>"2 Entradas"</formula>
    </cfRule>
    <cfRule type="cellIs" dxfId="2919" priority="3000" operator="equal">
      <formula>"1 Entrada"</formula>
    </cfRule>
  </conditionalFormatting>
  <conditionalFormatting sqref="H84">
    <cfRule type="containsText" dxfId="2918" priority="2985" operator="containsText" text="GOL 70">
      <formula>NOT(ISERROR(SEARCH("GOL 70",H84)))</formula>
    </cfRule>
    <cfRule type="containsText" dxfId="2917" priority="2986" operator="containsText" text="CORNER DESCANSO">
      <formula>NOT(ISERROR(SEARCH("CORNER DESCANSO",H84)))</formula>
    </cfRule>
    <cfRule type="containsText" dxfId="2916" priority="2990" operator="containsText" text="BTS">
      <formula>NOT(ISERROR(SEARCH("BTS",H84)))</formula>
    </cfRule>
    <cfRule type="containsText" dxfId="2915" priority="2991" operator="containsText" text="CORNER FINAL">
      <formula>NOT(ISERROR(SEARCH("CORNER FINAL",H84)))</formula>
    </cfRule>
    <cfRule type="containsText" dxfId="2914" priority="2992" operator="containsText" text="GOL DESCANSO">
      <formula>NOT(ISERROR(SEARCH("GOL DESCANSO",H84)))</formula>
    </cfRule>
  </conditionalFormatting>
  <conditionalFormatting sqref="I83">
    <cfRule type="containsText" dxfId="2913" priority="2971" operator="containsText" text="Over 2.5">
      <formula>NOT(ISERROR(SEARCH("Over 2.5",I83)))</formula>
    </cfRule>
    <cfRule type="containsText" dxfId="2912" priority="2972" operator="containsText" text="BTS">
      <formula>NOT(ISERROR(SEARCH("BTS",I83)))</formula>
    </cfRule>
    <cfRule type="containsText" dxfId="2911" priority="2973" operator="containsText" text="No entrada">
      <formula>NOT(ISERROR(SEARCH("No entrada",I83)))</formula>
    </cfRule>
    <cfRule type="containsText" dxfId="2910" priority="2977" operator="containsText" text="2º Gol">
      <formula>NOT(ISERROR(SEARCH("2º Gol",I83)))</formula>
    </cfRule>
    <cfRule type="containsText" dxfId="2909" priority="2978" operator="containsText" text="1º Gol">
      <formula>NOT(ISERROR(SEARCH("1º Gol",I83)))</formula>
    </cfRule>
    <cfRule type="cellIs" dxfId="2908" priority="2979" operator="equal">
      <formula>"Protegida"</formula>
    </cfRule>
    <cfRule type="cellIs" dxfId="2907" priority="2980" operator="equal">
      <formula>"Cerrada"</formula>
    </cfRule>
    <cfRule type="cellIs" dxfId="2906" priority="2981" operator="equal">
      <formula>"Fallada"</formula>
    </cfRule>
    <cfRule type="cellIs" dxfId="2905" priority="2982" operator="equal">
      <formula>"Protegida"</formula>
    </cfRule>
    <cfRule type="cellIs" dxfId="2904" priority="2983" operator="equal">
      <formula>"2 Entradas"</formula>
    </cfRule>
    <cfRule type="cellIs" dxfId="2903" priority="2984" operator="equal">
      <formula>"1 Entrada"</formula>
    </cfRule>
  </conditionalFormatting>
  <conditionalFormatting sqref="H83">
    <cfRule type="containsText" dxfId="2902" priority="2969" operator="containsText" text="GOL 70">
      <formula>NOT(ISERROR(SEARCH("GOL 70",H83)))</formula>
    </cfRule>
    <cfRule type="containsText" dxfId="2901" priority="2970" operator="containsText" text="CORNER DESCANSO">
      <formula>NOT(ISERROR(SEARCH("CORNER DESCANSO",H83)))</formula>
    </cfRule>
    <cfRule type="containsText" dxfId="2900" priority="2974" operator="containsText" text="BTS">
      <formula>NOT(ISERROR(SEARCH("BTS",H83)))</formula>
    </cfRule>
    <cfRule type="containsText" dxfId="2899" priority="2975" operator="containsText" text="CORNER FINAL">
      <formula>NOT(ISERROR(SEARCH("CORNER FINAL",H83)))</formula>
    </cfRule>
    <cfRule type="containsText" dxfId="2898" priority="2976" operator="containsText" text="GOL DESCANSO">
      <formula>NOT(ISERROR(SEARCH("GOL DESCANSO",H83)))</formula>
    </cfRule>
  </conditionalFormatting>
  <conditionalFormatting sqref="I82">
    <cfRule type="containsText" dxfId="2897" priority="2955" operator="containsText" text="Over 2.5">
      <formula>NOT(ISERROR(SEARCH("Over 2.5",I82)))</formula>
    </cfRule>
    <cfRule type="containsText" dxfId="2896" priority="2956" operator="containsText" text="BTS">
      <formula>NOT(ISERROR(SEARCH("BTS",I82)))</formula>
    </cfRule>
    <cfRule type="containsText" dxfId="2895" priority="2957" operator="containsText" text="No entrada">
      <formula>NOT(ISERROR(SEARCH("No entrada",I82)))</formula>
    </cfRule>
    <cfRule type="containsText" dxfId="2894" priority="2961" operator="containsText" text="2º Gol">
      <formula>NOT(ISERROR(SEARCH("2º Gol",I82)))</formula>
    </cfRule>
    <cfRule type="containsText" dxfId="2893" priority="2962" operator="containsText" text="1º Gol">
      <formula>NOT(ISERROR(SEARCH("1º Gol",I82)))</formula>
    </cfRule>
    <cfRule type="cellIs" dxfId="2892" priority="2963" operator="equal">
      <formula>"Protegida"</formula>
    </cfRule>
    <cfRule type="cellIs" dxfId="2891" priority="2964" operator="equal">
      <formula>"Cerrada"</formula>
    </cfRule>
    <cfRule type="cellIs" dxfId="2890" priority="2965" operator="equal">
      <formula>"Fallada"</formula>
    </cfRule>
    <cfRule type="cellIs" dxfId="2889" priority="2966" operator="equal">
      <formula>"Protegida"</formula>
    </cfRule>
    <cfRule type="cellIs" dxfId="2888" priority="2967" operator="equal">
      <formula>"2 Entradas"</formula>
    </cfRule>
    <cfRule type="cellIs" dxfId="2887" priority="2968" operator="equal">
      <formula>"1 Entrada"</formula>
    </cfRule>
  </conditionalFormatting>
  <conditionalFormatting sqref="H82">
    <cfRule type="containsText" dxfId="2886" priority="2953" operator="containsText" text="GOL 70">
      <formula>NOT(ISERROR(SEARCH("GOL 70",H82)))</formula>
    </cfRule>
    <cfRule type="containsText" dxfId="2885" priority="2954" operator="containsText" text="CORNER DESCANSO">
      <formula>NOT(ISERROR(SEARCH("CORNER DESCANSO",H82)))</formula>
    </cfRule>
    <cfRule type="containsText" dxfId="2884" priority="2958" operator="containsText" text="BTS">
      <formula>NOT(ISERROR(SEARCH("BTS",H82)))</formula>
    </cfRule>
    <cfRule type="containsText" dxfId="2883" priority="2959" operator="containsText" text="CORNER FINAL">
      <formula>NOT(ISERROR(SEARCH("CORNER FINAL",H82)))</formula>
    </cfRule>
    <cfRule type="containsText" dxfId="2882" priority="2960" operator="containsText" text="GOL DESCANSO">
      <formula>NOT(ISERROR(SEARCH("GOL DESCANSO",H82)))</formula>
    </cfRule>
  </conditionalFormatting>
  <conditionalFormatting sqref="I81">
    <cfRule type="containsText" dxfId="2881" priority="2939" operator="containsText" text="Over 2.5">
      <formula>NOT(ISERROR(SEARCH("Over 2.5",I81)))</formula>
    </cfRule>
    <cfRule type="containsText" dxfId="2880" priority="2940" operator="containsText" text="BTS">
      <formula>NOT(ISERROR(SEARCH("BTS",I81)))</formula>
    </cfRule>
    <cfRule type="containsText" dxfId="2879" priority="2941" operator="containsText" text="No entrada">
      <formula>NOT(ISERROR(SEARCH("No entrada",I81)))</formula>
    </cfRule>
    <cfRule type="containsText" dxfId="2878" priority="2945" operator="containsText" text="2º Gol">
      <formula>NOT(ISERROR(SEARCH("2º Gol",I81)))</formula>
    </cfRule>
    <cfRule type="containsText" dxfId="2877" priority="2946" operator="containsText" text="1º Gol">
      <formula>NOT(ISERROR(SEARCH("1º Gol",I81)))</formula>
    </cfRule>
    <cfRule type="cellIs" dxfId="2876" priority="2947" operator="equal">
      <formula>"Protegida"</formula>
    </cfRule>
    <cfRule type="cellIs" dxfId="2875" priority="2948" operator="equal">
      <formula>"Cerrada"</formula>
    </cfRule>
    <cfRule type="cellIs" dxfId="2874" priority="2949" operator="equal">
      <formula>"Fallada"</formula>
    </cfRule>
    <cfRule type="cellIs" dxfId="2873" priority="2950" operator="equal">
      <formula>"Protegida"</formula>
    </cfRule>
    <cfRule type="cellIs" dxfId="2872" priority="2951" operator="equal">
      <formula>"2 Entradas"</formula>
    </cfRule>
    <cfRule type="cellIs" dxfId="2871" priority="2952" operator="equal">
      <formula>"1 Entrada"</formula>
    </cfRule>
  </conditionalFormatting>
  <conditionalFormatting sqref="H81">
    <cfRule type="containsText" dxfId="2870" priority="2937" operator="containsText" text="GOL 70">
      <formula>NOT(ISERROR(SEARCH("GOL 70",H81)))</formula>
    </cfRule>
    <cfRule type="containsText" dxfId="2869" priority="2938" operator="containsText" text="CORNER DESCANSO">
      <formula>NOT(ISERROR(SEARCH("CORNER DESCANSO",H81)))</formula>
    </cfRule>
    <cfRule type="containsText" dxfId="2868" priority="2942" operator="containsText" text="BTS">
      <formula>NOT(ISERROR(SEARCH("BTS",H81)))</formula>
    </cfRule>
    <cfRule type="containsText" dxfId="2867" priority="2943" operator="containsText" text="CORNER FINAL">
      <formula>NOT(ISERROR(SEARCH("CORNER FINAL",H81)))</formula>
    </cfRule>
    <cfRule type="containsText" dxfId="2866" priority="2944" operator="containsText" text="GOL DESCANSO">
      <formula>NOT(ISERROR(SEARCH("GOL DESCANSO",H81)))</formula>
    </cfRule>
  </conditionalFormatting>
  <conditionalFormatting sqref="I83">
    <cfRule type="containsText" dxfId="2865" priority="2923" operator="containsText" text="Over 2.5">
      <formula>NOT(ISERROR(SEARCH("Over 2.5",I83)))</formula>
    </cfRule>
    <cfRule type="containsText" dxfId="2864" priority="2924" operator="containsText" text="BTS">
      <formula>NOT(ISERROR(SEARCH("BTS",I83)))</formula>
    </cfRule>
    <cfRule type="containsText" dxfId="2863" priority="2925" operator="containsText" text="No entrada">
      <formula>NOT(ISERROR(SEARCH("No entrada",I83)))</formula>
    </cfRule>
    <cfRule type="containsText" dxfId="2862" priority="2929" operator="containsText" text="2º Gol">
      <formula>NOT(ISERROR(SEARCH("2º Gol",I83)))</formula>
    </cfRule>
    <cfRule type="containsText" dxfId="2861" priority="2930" operator="containsText" text="1º Gol">
      <formula>NOT(ISERROR(SEARCH("1º Gol",I83)))</formula>
    </cfRule>
    <cfRule type="cellIs" dxfId="2860" priority="2931" operator="equal">
      <formula>"Protegida"</formula>
    </cfRule>
    <cfRule type="cellIs" dxfId="2859" priority="2932" operator="equal">
      <formula>"Cerrada"</formula>
    </cfRule>
    <cfRule type="cellIs" dxfId="2858" priority="2933" operator="equal">
      <formula>"Fallada"</formula>
    </cfRule>
    <cfRule type="cellIs" dxfId="2857" priority="2934" operator="equal">
      <formula>"Protegida"</formula>
    </cfRule>
    <cfRule type="cellIs" dxfId="2856" priority="2935" operator="equal">
      <formula>"2 Entradas"</formula>
    </cfRule>
    <cfRule type="cellIs" dxfId="2855" priority="2936" operator="equal">
      <formula>"1 Entrada"</formula>
    </cfRule>
  </conditionalFormatting>
  <conditionalFormatting sqref="H83">
    <cfRule type="containsText" dxfId="2854" priority="2921" operator="containsText" text="GOL 70">
      <formula>NOT(ISERROR(SEARCH("GOL 70",H83)))</formula>
    </cfRule>
    <cfRule type="containsText" dxfId="2853" priority="2922" operator="containsText" text="CORNER DESCANSO">
      <formula>NOT(ISERROR(SEARCH("CORNER DESCANSO",H83)))</formula>
    </cfRule>
    <cfRule type="containsText" dxfId="2852" priority="2926" operator="containsText" text="BTS">
      <formula>NOT(ISERROR(SEARCH("BTS",H83)))</formula>
    </cfRule>
    <cfRule type="containsText" dxfId="2851" priority="2927" operator="containsText" text="CORNER FINAL">
      <formula>NOT(ISERROR(SEARCH("CORNER FINAL",H83)))</formula>
    </cfRule>
    <cfRule type="containsText" dxfId="2850" priority="2928" operator="containsText" text="GOL DESCANSO">
      <formula>NOT(ISERROR(SEARCH("GOL DESCANSO",H83)))</formula>
    </cfRule>
  </conditionalFormatting>
  <conditionalFormatting sqref="I82">
    <cfRule type="containsText" dxfId="2849" priority="2907" operator="containsText" text="Over 2.5">
      <formula>NOT(ISERROR(SEARCH("Over 2.5",I82)))</formula>
    </cfRule>
    <cfRule type="containsText" dxfId="2848" priority="2908" operator="containsText" text="BTS">
      <formula>NOT(ISERROR(SEARCH("BTS",I82)))</formula>
    </cfRule>
    <cfRule type="containsText" dxfId="2847" priority="2909" operator="containsText" text="No entrada">
      <formula>NOT(ISERROR(SEARCH("No entrada",I82)))</formula>
    </cfRule>
    <cfRule type="containsText" dxfId="2846" priority="2913" operator="containsText" text="2º Gol">
      <formula>NOT(ISERROR(SEARCH("2º Gol",I82)))</formula>
    </cfRule>
    <cfRule type="containsText" dxfId="2845" priority="2914" operator="containsText" text="1º Gol">
      <formula>NOT(ISERROR(SEARCH("1º Gol",I82)))</formula>
    </cfRule>
    <cfRule type="cellIs" dxfId="2844" priority="2915" operator="equal">
      <formula>"Protegida"</formula>
    </cfRule>
    <cfRule type="cellIs" dxfId="2843" priority="2916" operator="equal">
      <formula>"Cerrada"</formula>
    </cfRule>
    <cfRule type="cellIs" dxfId="2842" priority="2917" operator="equal">
      <formula>"Fallada"</formula>
    </cfRule>
    <cfRule type="cellIs" dxfId="2841" priority="2918" operator="equal">
      <formula>"Protegida"</formula>
    </cfRule>
    <cfRule type="cellIs" dxfId="2840" priority="2919" operator="equal">
      <formula>"2 Entradas"</formula>
    </cfRule>
    <cfRule type="cellIs" dxfId="2839" priority="2920" operator="equal">
      <formula>"1 Entrada"</formula>
    </cfRule>
  </conditionalFormatting>
  <conditionalFormatting sqref="H82">
    <cfRule type="containsText" dxfId="2838" priority="2905" operator="containsText" text="GOL 70">
      <formula>NOT(ISERROR(SEARCH("GOL 70",H82)))</formula>
    </cfRule>
    <cfRule type="containsText" dxfId="2837" priority="2906" operator="containsText" text="CORNER DESCANSO">
      <formula>NOT(ISERROR(SEARCH("CORNER DESCANSO",H82)))</formula>
    </cfRule>
    <cfRule type="containsText" dxfId="2836" priority="2910" operator="containsText" text="BTS">
      <formula>NOT(ISERROR(SEARCH("BTS",H82)))</formula>
    </cfRule>
    <cfRule type="containsText" dxfId="2835" priority="2911" operator="containsText" text="CORNER FINAL">
      <formula>NOT(ISERROR(SEARCH("CORNER FINAL",H82)))</formula>
    </cfRule>
    <cfRule type="containsText" dxfId="2834" priority="2912" operator="containsText" text="GOL DESCANSO">
      <formula>NOT(ISERROR(SEARCH("GOL DESCANSO",H82)))</formula>
    </cfRule>
  </conditionalFormatting>
  <conditionalFormatting sqref="I81">
    <cfRule type="containsText" dxfId="2833" priority="2891" operator="containsText" text="Over 2.5">
      <formula>NOT(ISERROR(SEARCH("Over 2.5",I81)))</formula>
    </cfRule>
    <cfRule type="containsText" dxfId="2832" priority="2892" operator="containsText" text="BTS">
      <formula>NOT(ISERROR(SEARCH("BTS",I81)))</formula>
    </cfRule>
    <cfRule type="containsText" dxfId="2831" priority="2893" operator="containsText" text="No entrada">
      <formula>NOT(ISERROR(SEARCH("No entrada",I81)))</formula>
    </cfRule>
    <cfRule type="containsText" dxfId="2830" priority="2897" operator="containsText" text="2º Gol">
      <formula>NOT(ISERROR(SEARCH("2º Gol",I81)))</formula>
    </cfRule>
    <cfRule type="containsText" dxfId="2829" priority="2898" operator="containsText" text="1º Gol">
      <formula>NOT(ISERROR(SEARCH("1º Gol",I81)))</formula>
    </cfRule>
    <cfRule type="cellIs" dxfId="2828" priority="2899" operator="equal">
      <formula>"Protegida"</formula>
    </cfRule>
    <cfRule type="cellIs" dxfId="2827" priority="2900" operator="equal">
      <formula>"Cerrada"</formula>
    </cfRule>
    <cfRule type="cellIs" dxfId="2826" priority="2901" operator="equal">
      <formula>"Fallada"</formula>
    </cfRule>
    <cfRule type="cellIs" dxfId="2825" priority="2902" operator="equal">
      <formula>"Protegida"</formula>
    </cfRule>
    <cfRule type="cellIs" dxfId="2824" priority="2903" operator="equal">
      <formula>"2 Entradas"</formula>
    </cfRule>
    <cfRule type="cellIs" dxfId="2823" priority="2904" operator="equal">
      <formula>"1 Entrada"</formula>
    </cfRule>
  </conditionalFormatting>
  <conditionalFormatting sqref="H81">
    <cfRule type="containsText" dxfId="2822" priority="2889" operator="containsText" text="GOL 70">
      <formula>NOT(ISERROR(SEARCH("GOL 70",H81)))</formula>
    </cfRule>
    <cfRule type="containsText" dxfId="2821" priority="2890" operator="containsText" text="CORNER DESCANSO">
      <formula>NOT(ISERROR(SEARCH("CORNER DESCANSO",H81)))</formula>
    </cfRule>
    <cfRule type="containsText" dxfId="2820" priority="2894" operator="containsText" text="BTS">
      <formula>NOT(ISERROR(SEARCH("BTS",H81)))</formula>
    </cfRule>
    <cfRule type="containsText" dxfId="2819" priority="2895" operator="containsText" text="CORNER FINAL">
      <formula>NOT(ISERROR(SEARCH("CORNER FINAL",H81)))</formula>
    </cfRule>
    <cfRule type="containsText" dxfId="2818" priority="2896" operator="containsText" text="GOL DESCANSO">
      <formula>NOT(ISERROR(SEARCH("GOL DESCANSO",H81)))</formula>
    </cfRule>
  </conditionalFormatting>
  <conditionalFormatting sqref="I80">
    <cfRule type="containsText" dxfId="2817" priority="2875" operator="containsText" text="Over 2.5">
      <formula>NOT(ISERROR(SEARCH("Over 2.5",I80)))</formula>
    </cfRule>
    <cfRule type="containsText" dxfId="2816" priority="2876" operator="containsText" text="BTS">
      <formula>NOT(ISERROR(SEARCH("BTS",I80)))</formula>
    </cfRule>
    <cfRule type="containsText" dxfId="2815" priority="2877" operator="containsText" text="No entrada">
      <formula>NOT(ISERROR(SEARCH("No entrada",I80)))</formula>
    </cfRule>
    <cfRule type="containsText" dxfId="2814" priority="2881" operator="containsText" text="2º Gol">
      <formula>NOT(ISERROR(SEARCH("2º Gol",I80)))</formula>
    </cfRule>
    <cfRule type="containsText" dxfId="2813" priority="2882" operator="containsText" text="1º Gol">
      <formula>NOT(ISERROR(SEARCH("1º Gol",I80)))</formula>
    </cfRule>
    <cfRule type="cellIs" dxfId="2812" priority="2883" operator="equal">
      <formula>"Protegida"</formula>
    </cfRule>
    <cfRule type="cellIs" dxfId="2811" priority="2884" operator="equal">
      <formula>"Cerrada"</formula>
    </cfRule>
    <cfRule type="cellIs" dxfId="2810" priority="2885" operator="equal">
      <formula>"Fallada"</formula>
    </cfRule>
    <cfRule type="cellIs" dxfId="2809" priority="2886" operator="equal">
      <formula>"Protegida"</formula>
    </cfRule>
    <cfRule type="cellIs" dxfId="2808" priority="2887" operator="equal">
      <formula>"2 Entradas"</formula>
    </cfRule>
    <cfRule type="cellIs" dxfId="2807" priority="2888" operator="equal">
      <formula>"1 Entrada"</formula>
    </cfRule>
  </conditionalFormatting>
  <conditionalFormatting sqref="H80">
    <cfRule type="containsText" dxfId="2806" priority="2873" operator="containsText" text="GOL 70">
      <formula>NOT(ISERROR(SEARCH("GOL 70",H80)))</formula>
    </cfRule>
    <cfRule type="containsText" dxfId="2805" priority="2874" operator="containsText" text="CORNER DESCANSO">
      <formula>NOT(ISERROR(SEARCH("CORNER DESCANSO",H80)))</formula>
    </cfRule>
    <cfRule type="containsText" dxfId="2804" priority="2878" operator="containsText" text="BTS">
      <formula>NOT(ISERROR(SEARCH("BTS",H80)))</formula>
    </cfRule>
    <cfRule type="containsText" dxfId="2803" priority="2879" operator="containsText" text="CORNER FINAL">
      <formula>NOT(ISERROR(SEARCH("CORNER FINAL",H80)))</formula>
    </cfRule>
    <cfRule type="containsText" dxfId="2802" priority="2880" operator="containsText" text="GOL DESCANSO">
      <formula>NOT(ISERROR(SEARCH("GOL DESCANSO",H80)))</formula>
    </cfRule>
  </conditionalFormatting>
  <conditionalFormatting sqref="I84">
    <cfRule type="containsText" dxfId="2801" priority="2859" operator="containsText" text="Over 2.5">
      <formula>NOT(ISERROR(SEARCH("Over 2.5",I84)))</formula>
    </cfRule>
    <cfRule type="containsText" dxfId="2800" priority="2860" operator="containsText" text="BTS">
      <formula>NOT(ISERROR(SEARCH("BTS",I84)))</formula>
    </cfRule>
    <cfRule type="containsText" dxfId="2799" priority="2861" operator="containsText" text="No entrada">
      <formula>NOT(ISERROR(SEARCH("No entrada",I84)))</formula>
    </cfRule>
    <cfRule type="containsText" dxfId="2798" priority="2865" operator="containsText" text="2º Gol">
      <formula>NOT(ISERROR(SEARCH("2º Gol",I84)))</formula>
    </cfRule>
    <cfRule type="containsText" dxfId="2797" priority="2866" operator="containsText" text="1º Gol">
      <formula>NOT(ISERROR(SEARCH("1º Gol",I84)))</formula>
    </cfRule>
    <cfRule type="cellIs" dxfId="2796" priority="2867" operator="equal">
      <formula>"Protegida"</formula>
    </cfRule>
    <cfRule type="cellIs" dxfId="2795" priority="2868" operator="equal">
      <formula>"Cerrada"</formula>
    </cfRule>
    <cfRule type="cellIs" dxfId="2794" priority="2869" operator="equal">
      <formula>"Fallada"</formula>
    </cfRule>
    <cfRule type="cellIs" dxfId="2793" priority="2870" operator="equal">
      <formula>"Protegida"</formula>
    </cfRule>
    <cfRule type="cellIs" dxfId="2792" priority="2871" operator="equal">
      <formula>"2 Entradas"</formula>
    </cfRule>
    <cfRule type="cellIs" dxfId="2791" priority="2872" operator="equal">
      <formula>"1 Entrada"</formula>
    </cfRule>
  </conditionalFormatting>
  <conditionalFormatting sqref="H84">
    <cfRule type="containsText" dxfId="2790" priority="2857" operator="containsText" text="GOL 70">
      <formula>NOT(ISERROR(SEARCH("GOL 70",H84)))</formula>
    </cfRule>
    <cfRule type="containsText" dxfId="2789" priority="2858" operator="containsText" text="CORNER DESCANSO">
      <formula>NOT(ISERROR(SEARCH("CORNER DESCANSO",H84)))</formula>
    </cfRule>
    <cfRule type="containsText" dxfId="2788" priority="2862" operator="containsText" text="BTS">
      <formula>NOT(ISERROR(SEARCH("BTS",H84)))</formula>
    </cfRule>
    <cfRule type="containsText" dxfId="2787" priority="2863" operator="containsText" text="CORNER FINAL">
      <formula>NOT(ISERROR(SEARCH("CORNER FINAL",H84)))</formula>
    </cfRule>
    <cfRule type="containsText" dxfId="2786" priority="2864" operator="containsText" text="GOL DESCANSO">
      <formula>NOT(ISERROR(SEARCH("GOL DESCANSO",H84)))</formula>
    </cfRule>
  </conditionalFormatting>
  <conditionalFormatting sqref="I84">
    <cfRule type="containsText" dxfId="2785" priority="2843" operator="containsText" text="Over 2.5">
      <formula>NOT(ISERROR(SEARCH("Over 2.5",I84)))</formula>
    </cfRule>
    <cfRule type="containsText" dxfId="2784" priority="2844" operator="containsText" text="BTS">
      <formula>NOT(ISERROR(SEARCH("BTS",I84)))</formula>
    </cfRule>
    <cfRule type="containsText" dxfId="2783" priority="2845" operator="containsText" text="No entrada">
      <formula>NOT(ISERROR(SEARCH("No entrada",I84)))</formula>
    </cfRule>
    <cfRule type="containsText" dxfId="2782" priority="2849" operator="containsText" text="2º Gol">
      <formula>NOT(ISERROR(SEARCH("2º Gol",I84)))</formula>
    </cfRule>
    <cfRule type="containsText" dxfId="2781" priority="2850" operator="containsText" text="1º Gol">
      <formula>NOT(ISERROR(SEARCH("1º Gol",I84)))</formula>
    </cfRule>
    <cfRule type="cellIs" dxfId="2780" priority="2851" operator="equal">
      <formula>"Protegida"</formula>
    </cfRule>
    <cfRule type="cellIs" dxfId="2779" priority="2852" operator="equal">
      <formula>"Cerrada"</formula>
    </cfRule>
    <cfRule type="cellIs" dxfId="2778" priority="2853" operator="equal">
      <formula>"Fallada"</formula>
    </cfRule>
    <cfRule type="cellIs" dxfId="2777" priority="2854" operator="equal">
      <formula>"Protegida"</formula>
    </cfRule>
    <cfRule type="cellIs" dxfId="2776" priority="2855" operator="equal">
      <formula>"2 Entradas"</formula>
    </cfRule>
    <cfRule type="cellIs" dxfId="2775" priority="2856" operator="equal">
      <formula>"1 Entrada"</formula>
    </cfRule>
  </conditionalFormatting>
  <conditionalFormatting sqref="H84">
    <cfRule type="containsText" dxfId="2774" priority="2841" operator="containsText" text="GOL 70">
      <formula>NOT(ISERROR(SEARCH("GOL 70",H84)))</formula>
    </cfRule>
    <cfRule type="containsText" dxfId="2773" priority="2842" operator="containsText" text="CORNER DESCANSO">
      <formula>NOT(ISERROR(SEARCH("CORNER DESCANSO",H84)))</formula>
    </cfRule>
    <cfRule type="containsText" dxfId="2772" priority="2846" operator="containsText" text="BTS">
      <formula>NOT(ISERROR(SEARCH("BTS",H84)))</formula>
    </cfRule>
    <cfRule type="containsText" dxfId="2771" priority="2847" operator="containsText" text="CORNER FINAL">
      <formula>NOT(ISERROR(SEARCH("CORNER FINAL",H84)))</formula>
    </cfRule>
    <cfRule type="containsText" dxfId="2770" priority="2848" operator="containsText" text="GOL DESCANSO">
      <formula>NOT(ISERROR(SEARCH("GOL DESCANSO",H84)))</formula>
    </cfRule>
  </conditionalFormatting>
  <conditionalFormatting sqref="I83">
    <cfRule type="containsText" dxfId="2769" priority="2827" operator="containsText" text="Over 2.5">
      <formula>NOT(ISERROR(SEARCH("Over 2.5",I83)))</formula>
    </cfRule>
    <cfRule type="containsText" dxfId="2768" priority="2828" operator="containsText" text="BTS">
      <formula>NOT(ISERROR(SEARCH("BTS",I83)))</formula>
    </cfRule>
    <cfRule type="containsText" dxfId="2767" priority="2829" operator="containsText" text="No entrada">
      <formula>NOT(ISERROR(SEARCH("No entrada",I83)))</formula>
    </cfRule>
    <cfRule type="containsText" dxfId="2766" priority="2833" operator="containsText" text="2º Gol">
      <formula>NOT(ISERROR(SEARCH("2º Gol",I83)))</formula>
    </cfRule>
    <cfRule type="containsText" dxfId="2765" priority="2834" operator="containsText" text="1º Gol">
      <formula>NOT(ISERROR(SEARCH("1º Gol",I83)))</formula>
    </cfRule>
    <cfRule type="cellIs" dxfId="2764" priority="2835" operator="equal">
      <formula>"Protegida"</formula>
    </cfRule>
    <cfRule type="cellIs" dxfId="2763" priority="2836" operator="equal">
      <formula>"Cerrada"</formula>
    </cfRule>
    <cfRule type="cellIs" dxfId="2762" priority="2837" operator="equal">
      <formula>"Fallada"</formula>
    </cfRule>
    <cfRule type="cellIs" dxfId="2761" priority="2838" operator="equal">
      <formula>"Protegida"</formula>
    </cfRule>
    <cfRule type="cellIs" dxfId="2760" priority="2839" operator="equal">
      <formula>"2 Entradas"</formula>
    </cfRule>
    <cfRule type="cellIs" dxfId="2759" priority="2840" operator="equal">
      <formula>"1 Entrada"</formula>
    </cfRule>
  </conditionalFormatting>
  <conditionalFormatting sqref="H83">
    <cfRule type="containsText" dxfId="2758" priority="2825" operator="containsText" text="GOL 70">
      <formula>NOT(ISERROR(SEARCH("GOL 70",H83)))</formula>
    </cfRule>
    <cfRule type="containsText" dxfId="2757" priority="2826" operator="containsText" text="CORNER DESCANSO">
      <formula>NOT(ISERROR(SEARCH("CORNER DESCANSO",H83)))</formula>
    </cfRule>
    <cfRule type="containsText" dxfId="2756" priority="2830" operator="containsText" text="BTS">
      <formula>NOT(ISERROR(SEARCH("BTS",H83)))</formula>
    </cfRule>
    <cfRule type="containsText" dxfId="2755" priority="2831" operator="containsText" text="CORNER FINAL">
      <formula>NOT(ISERROR(SEARCH("CORNER FINAL",H83)))</formula>
    </cfRule>
    <cfRule type="containsText" dxfId="2754" priority="2832" operator="containsText" text="GOL DESCANSO">
      <formula>NOT(ISERROR(SEARCH("GOL DESCANSO",H83)))</formula>
    </cfRule>
  </conditionalFormatting>
  <conditionalFormatting sqref="I83">
    <cfRule type="containsText" dxfId="2753" priority="2811" operator="containsText" text="Over 2.5">
      <formula>NOT(ISERROR(SEARCH("Over 2.5",I83)))</formula>
    </cfRule>
    <cfRule type="containsText" dxfId="2752" priority="2812" operator="containsText" text="BTS">
      <formula>NOT(ISERROR(SEARCH("BTS",I83)))</formula>
    </cfRule>
    <cfRule type="containsText" dxfId="2751" priority="2813" operator="containsText" text="No entrada">
      <formula>NOT(ISERROR(SEARCH("No entrada",I83)))</formula>
    </cfRule>
    <cfRule type="containsText" dxfId="2750" priority="2817" operator="containsText" text="2º Gol">
      <formula>NOT(ISERROR(SEARCH("2º Gol",I83)))</formula>
    </cfRule>
    <cfRule type="containsText" dxfId="2749" priority="2818" operator="containsText" text="1º Gol">
      <formula>NOT(ISERROR(SEARCH("1º Gol",I83)))</formula>
    </cfRule>
    <cfRule type="cellIs" dxfId="2748" priority="2819" operator="equal">
      <formula>"Protegida"</formula>
    </cfRule>
    <cfRule type="cellIs" dxfId="2747" priority="2820" operator="equal">
      <formula>"Cerrada"</formula>
    </cfRule>
    <cfRule type="cellIs" dxfId="2746" priority="2821" operator="equal">
      <formula>"Fallada"</formula>
    </cfRule>
    <cfRule type="cellIs" dxfId="2745" priority="2822" operator="equal">
      <formula>"Protegida"</formula>
    </cfRule>
    <cfRule type="cellIs" dxfId="2744" priority="2823" operator="equal">
      <formula>"2 Entradas"</formula>
    </cfRule>
    <cfRule type="cellIs" dxfId="2743" priority="2824" operator="equal">
      <formula>"1 Entrada"</formula>
    </cfRule>
  </conditionalFormatting>
  <conditionalFormatting sqref="H83">
    <cfRule type="containsText" dxfId="2742" priority="2809" operator="containsText" text="GOL 70">
      <formula>NOT(ISERROR(SEARCH("GOL 70",H83)))</formula>
    </cfRule>
    <cfRule type="containsText" dxfId="2741" priority="2810" operator="containsText" text="CORNER DESCANSO">
      <formula>NOT(ISERROR(SEARCH("CORNER DESCANSO",H83)))</formula>
    </cfRule>
    <cfRule type="containsText" dxfId="2740" priority="2814" operator="containsText" text="BTS">
      <formula>NOT(ISERROR(SEARCH("BTS",H83)))</formula>
    </cfRule>
    <cfRule type="containsText" dxfId="2739" priority="2815" operator="containsText" text="CORNER FINAL">
      <formula>NOT(ISERROR(SEARCH("CORNER FINAL",H83)))</formula>
    </cfRule>
    <cfRule type="containsText" dxfId="2738" priority="2816" operator="containsText" text="GOL DESCANSO">
      <formula>NOT(ISERROR(SEARCH("GOL DESCANSO",H83)))</formula>
    </cfRule>
  </conditionalFormatting>
  <conditionalFormatting sqref="I83">
    <cfRule type="containsText" dxfId="2737" priority="2795" operator="containsText" text="Over 2.5">
      <formula>NOT(ISERROR(SEARCH("Over 2.5",I83)))</formula>
    </cfRule>
    <cfRule type="containsText" dxfId="2736" priority="2796" operator="containsText" text="BTS">
      <formula>NOT(ISERROR(SEARCH("BTS",I83)))</formula>
    </cfRule>
    <cfRule type="containsText" dxfId="2735" priority="2797" operator="containsText" text="No entrada">
      <formula>NOT(ISERROR(SEARCH("No entrada",I83)))</formula>
    </cfRule>
    <cfRule type="containsText" dxfId="2734" priority="2801" operator="containsText" text="2º Gol">
      <formula>NOT(ISERROR(SEARCH("2º Gol",I83)))</formula>
    </cfRule>
    <cfRule type="containsText" dxfId="2733" priority="2802" operator="containsText" text="1º Gol">
      <formula>NOT(ISERROR(SEARCH("1º Gol",I83)))</formula>
    </cfRule>
    <cfRule type="cellIs" dxfId="2732" priority="2803" operator="equal">
      <formula>"Protegida"</formula>
    </cfRule>
    <cfRule type="cellIs" dxfId="2731" priority="2804" operator="equal">
      <formula>"Cerrada"</formula>
    </cfRule>
    <cfRule type="cellIs" dxfId="2730" priority="2805" operator="equal">
      <formula>"Fallada"</formula>
    </cfRule>
    <cfRule type="cellIs" dxfId="2729" priority="2806" operator="equal">
      <formula>"Protegida"</formula>
    </cfRule>
    <cfRule type="cellIs" dxfId="2728" priority="2807" operator="equal">
      <formula>"2 Entradas"</formula>
    </cfRule>
    <cfRule type="cellIs" dxfId="2727" priority="2808" operator="equal">
      <formula>"1 Entrada"</formula>
    </cfRule>
  </conditionalFormatting>
  <conditionalFormatting sqref="H83">
    <cfRule type="containsText" dxfId="2726" priority="2793" operator="containsText" text="GOL 70">
      <formula>NOT(ISERROR(SEARCH("GOL 70",H83)))</formula>
    </cfRule>
    <cfRule type="containsText" dxfId="2725" priority="2794" operator="containsText" text="CORNER DESCANSO">
      <formula>NOT(ISERROR(SEARCH("CORNER DESCANSO",H83)))</formula>
    </cfRule>
    <cfRule type="containsText" dxfId="2724" priority="2798" operator="containsText" text="BTS">
      <formula>NOT(ISERROR(SEARCH("BTS",H83)))</formula>
    </cfRule>
    <cfRule type="containsText" dxfId="2723" priority="2799" operator="containsText" text="CORNER FINAL">
      <formula>NOT(ISERROR(SEARCH("CORNER FINAL",H83)))</formula>
    </cfRule>
    <cfRule type="containsText" dxfId="2722" priority="2800" operator="containsText" text="GOL DESCANSO">
      <formula>NOT(ISERROR(SEARCH("GOL DESCANSO",H83)))</formula>
    </cfRule>
  </conditionalFormatting>
  <conditionalFormatting sqref="I82">
    <cfRule type="containsText" dxfId="2721" priority="2779" operator="containsText" text="Over 2.5">
      <formula>NOT(ISERROR(SEARCH("Over 2.5",I82)))</formula>
    </cfRule>
    <cfRule type="containsText" dxfId="2720" priority="2780" operator="containsText" text="BTS">
      <formula>NOT(ISERROR(SEARCH("BTS",I82)))</formula>
    </cfRule>
    <cfRule type="containsText" dxfId="2719" priority="2781" operator="containsText" text="No entrada">
      <formula>NOT(ISERROR(SEARCH("No entrada",I82)))</formula>
    </cfRule>
    <cfRule type="containsText" dxfId="2718" priority="2785" operator="containsText" text="2º Gol">
      <formula>NOT(ISERROR(SEARCH("2º Gol",I82)))</formula>
    </cfRule>
    <cfRule type="containsText" dxfId="2717" priority="2786" operator="containsText" text="1º Gol">
      <formula>NOT(ISERROR(SEARCH("1º Gol",I82)))</formula>
    </cfRule>
    <cfRule type="cellIs" dxfId="2716" priority="2787" operator="equal">
      <formula>"Protegida"</formula>
    </cfRule>
    <cfRule type="cellIs" dxfId="2715" priority="2788" operator="equal">
      <formula>"Cerrada"</formula>
    </cfRule>
    <cfRule type="cellIs" dxfId="2714" priority="2789" operator="equal">
      <formula>"Fallada"</formula>
    </cfRule>
    <cfRule type="cellIs" dxfId="2713" priority="2790" operator="equal">
      <formula>"Protegida"</formula>
    </cfRule>
    <cfRule type="cellIs" dxfId="2712" priority="2791" operator="equal">
      <formula>"2 Entradas"</formula>
    </cfRule>
    <cfRule type="cellIs" dxfId="2711" priority="2792" operator="equal">
      <formula>"1 Entrada"</formula>
    </cfRule>
  </conditionalFormatting>
  <conditionalFormatting sqref="H82">
    <cfRule type="containsText" dxfId="2710" priority="2777" operator="containsText" text="GOL 70">
      <formula>NOT(ISERROR(SEARCH("GOL 70",H82)))</formula>
    </cfRule>
    <cfRule type="containsText" dxfId="2709" priority="2778" operator="containsText" text="CORNER DESCANSO">
      <formula>NOT(ISERROR(SEARCH("CORNER DESCANSO",H82)))</formula>
    </cfRule>
    <cfRule type="containsText" dxfId="2708" priority="2782" operator="containsText" text="BTS">
      <formula>NOT(ISERROR(SEARCH("BTS",H82)))</formula>
    </cfRule>
    <cfRule type="containsText" dxfId="2707" priority="2783" operator="containsText" text="CORNER FINAL">
      <formula>NOT(ISERROR(SEARCH("CORNER FINAL",H82)))</formula>
    </cfRule>
    <cfRule type="containsText" dxfId="2706" priority="2784" operator="containsText" text="GOL DESCANSO">
      <formula>NOT(ISERROR(SEARCH("GOL DESCANSO",H82)))</formula>
    </cfRule>
  </conditionalFormatting>
  <conditionalFormatting sqref="I80">
    <cfRule type="containsText" dxfId="2705" priority="2763" operator="containsText" text="Over 2.5">
      <formula>NOT(ISERROR(SEARCH("Over 2.5",I80)))</formula>
    </cfRule>
    <cfRule type="containsText" dxfId="2704" priority="2764" operator="containsText" text="BTS">
      <formula>NOT(ISERROR(SEARCH("BTS",I80)))</formula>
    </cfRule>
    <cfRule type="containsText" dxfId="2703" priority="2765" operator="containsText" text="No entrada">
      <formula>NOT(ISERROR(SEARCH("No entrada",I80)))</formula>
    </cfRule>
    <cfRule type="containsText" dxfId="2702" priority="2769" operator="containsText" text="2º Gol">
      <formula>NOT(ISERROR(SEARCH("2º Gol",I80)))</formula>
    </cfRule>
    <cfRule type="containsText" dxfId="2701" priority="2770" operator="containsText" text="1º Gol">
      <formula>NOT(ISERROR(SEARCH("1º Gol",I80)))</formula>
    </cfRule>
    <cfRule type="cellIs" dxfId="2700" priority="2771" operator="equal">
      <formula>"Protegida"</formula>
    </cfRule>
    <cfRule type="cellIs" dxfId="2699" priority="2772" operator="equal">
      <formula>"Cerrada"</formula>
    </cfRule>
    <cfRule type="cellIs" dxfId="2698" priority="2773" operator="equal">
      <formula>"Fallada"</formula>
    </cfRule>
    <cfRule type="cellIs" dxfId="2697" priority="2774" operator="equal">
      <formula>"Protegida"</formula>
    </cfRule>
    <cfRule type="cellIs" dxfId="2696" priority="2775" operator="equal">
      <formula>"2 Entradas"</formula>
    </cfRule>
    <cfRule type="cellIs" dxfId="2695" priority="2776" operator="equal">
      <formula>"1 Entrada"</formula>
    </cfRule>
  </conditionalFormatting>
  <conditionalFormatting sqref="H80">
    <cfRule type="containsText" dxfId="2694" priority="2761" operator="containsText" text="GOL 70">
      <formula>NOT(ISERROR(SEARCH("GOL 70",H80)))</formula>
    </cfRule>
    <cfRule type="containsText" dxfId="2693" priority="2762" operator="containsText" text="CORNER DESCANSO">
      <formula>NOT(ISERROR(SEARCH("CORNER DESCANSO",H80)))</formula>
    </cfRule>
    <cfRule type="containsText" dxfId="2692" priority="2766" operator="containsText" text="BTS">
      <formula>NOT(ISERROR(SEARCH("BTS",H80)))</formula>
    </cfRule>
    <cfRule type="containsText" dxfId="2691" priority="2767" operator="containsText" text="CORNER FINAL">
      <formula>NOT(ISERROR(SEARCH("CORNER FINAL",H80)))</formula>
    </cfRule>
    <cfRule type="containsText" dxfId="2690" priority="2768" operator="containsText" text="GOL DESCANSO">
      <formula>NOT(ISERROR(SEARCH("GOL DESCANSO",H80)))</formula>
    </cfRule>
  </conditionalFormatting>
  <conditionalFormatting sqref="I79">
    <cfRule type="containsText" dxfId="2689" priority="2747" operator="containsText" text="Over 2.5">
      <formula>NOT(ISERROR(SEARCH("Over 2.5",I79)))</formula>
    </cfRule>
    <cfRule type="containsText" dxfId="2688" priority="2748" operator="containsText" text="BTS">
      <formula>NOT(ISERROR(SEARCH("BTS",I79)))</formula>
    </cfRule>
    <cfRule type="containsText" dxfId="2687" priority="2749" operator="containsText" text="No entrada">
      <formula>NOT(ISERROR(SEARCH("No entrada",I79)))</formula>
    </cfRule>
    <cfRule type="containsText" dxfId="2686" priority="2753" operator="containsText" text="2º Gol">
      <formula>NOT(ISERROR(SEARCH("2º Gol",I79)))</formula>
    </cfRule>
    <cfRule type="containsText" dxfId="2685" priority="2754" operator="containsText" text="1º Gol">
      <formula>NOT(ISERROR(SEARCH("1º Gol",I79)))</formula>
    </cfRule>
    <cfRule type="cellIs" dxfId="2684" priority="2755" operator="equal">
      <formula>"Protegida"</formula>
    </cfRule>
    <cfRule type="cellIs" dxfId="2683" priority="2756" operator="equal">
      <formula>"Cerrada"</formula>
    </cfRule>
    <cfRule type="cellIs" dxfId="2682" priority="2757" operator="equal">
      <formula>"Fallada"</formula>
    </cfRule>
    <cfRule type="cellIs" dxfId="2681" priority="2758" operator="equal">
      <formula>"Protegida"</formula>
    </cfRule>
    <cfRule type="cellIs" dxfId="2680" priority="2759" operator="equal">
      <formula>"2 Entradas"</formula>
    </cfRule>
    <cfRule type="cellIs" dxfId="2679" priority="2760" operator="equal">
      <formula>"1 Entrada"</formula>
    </cfRule>
  </conditionalFormatting>
  <conditionalFormatting sqref="H79">
    <cfRule type="containsText" dxfId="2678" priority="2745" operator="containsText" text="GOL 70">
      <formula>NOT(ISERROR(SEARCH("GOL 70",H79)))</formula>
    </cfRule>
    <cfRule type="containsText" dxfId="2677" priority="2746" operator="containsText" text="CORNER DESCANSO">
      <formula>NOT(ISERROR(SEARCH("CORNER DESCANSO",H79)))</formula>
    </cfRule>
    <cfRule type="containsText" dxfId="2676" priority="2750" operator="containsText" text="BTS">
      <formula>NOT(ISERROR(SEARCH("BTS",H79)))</formula>
    </cfRule>
    <cfRule type="containsText" dxfId="2675" priority="2751" operator="containsText" text="CORNER FINAL">
      <formula>NOT(ISERROR(SEARCH("CORNER FINAL",H79)))</formula>
    </cfRule>
    <cfRule type="containsText" dxfId="2674" priority="2752" operator="containsText" text="GOL DESCANSO">
      <formula>NOT(ISERROR(SEARCH("GOL DESCANSO",H79)))</formula>
    </cfRule>
  </conditionalFormatting>
  <conditionalFormatting sqref="I79">
    <cfRule type="containsText" dxfId="2673" priority="2731" operator="containsText" text="Over 2.5">
      <formula>NOT(ISERROR(SEARCH("Over 2.5",I79)))</formula>
    </cfRule>
    <cfRule type="containsText" dxfId="2672" priority="2732" operator="containsText" text="BTS">
      <formula>NOT(ISERROR(SEARCH("BTS",I79)))</formula>
    </cfRule>
    <cfRule type="containsText" dxfId="2671" priority="2733" operator="containsText" text="No entrada">
      <formula>NOT(ISERROR(SEARCH("No entrada",I79)))</formula>
    </cfRule>
    <cfRule type="containsText" dxfId="2670" priority="2737" operator="containsText" text="2º Gol">
      <formula>NOT(ISERROR(SEARCH("2º Gol",I79)))</formula>
    </cfRule>
    <cfRule type="containsText" dxfId="2669" priority="2738" operator="containsText" text="1º Gol">
      <formula>NOT(ISERROR(SEARCH("1º Gol",I79)))</formula>
    </cfRule>
    <cfRule type="cellIs" dxfId="2668" priority="2739" operator="equal">
      <formula>"Protegida"</formula>
    </cfRule>
    <cfRule type="cellIs" dxfId="2667" priority="2740" operator="equal">
      <formula>"Cerrada"</formula>
    </cfRule>
    <cfRule type="cellIs" dxfId="2666" priority="2741" operator="equal">
      <formula>"Fallada"</formula>
    </cfRule>
    <cfRule type="cellIs" dxfId="2665" priority="2742" operator="equal">
      <formula>"Protegida"</formula>
    </cfRule>
    <cfRule type="cellIs" dxfId="2664" priority="2743" operator="equal">
      <formula>"2 Entradas"</formula>
    </cfRule>
    <cfRule type="cellIs" dxfId="2663" priority="2744" operator="equal">
      <formula>"1 Entrada"</formula>
    </cfRule>
  </conditionalFormatting>
  <conditionalFormatting sqref="H79">
    <cfRule type="containsText" dxfId="2662" priority="2729" operator="containsText" text="GOL 70">
      <formula>NOT(ISERROR(SEARCH("GOL 70",H79)))</formula>
    </cfRule>
    <cfRule type="containsText" dxfId="2661" priority="2730" operator="containsText" text="CORNER DESCANSO">
      <formula>NOT(ISERROR(SEARCH("CORNER DESCANSO",H79)))</formula>
    </cfRule>
    <cfRule type="containsText" dxfId="2660" priority="2734" operator="containsText" text="BTS">
      <formula>NOT(ISERROR(SEARCH("BTS",H79)))</formula>
    </cfRule>
    <cfRule type="containsText" dxfId="2659" priority="2735" operator="containsText" text="CORNER FINAL">
      <formula>NOT(ISERROR(SEARCH("CORNER FINAL",H79)))</formula>
    </cfRule>
    <cfRule type="containsText" dxfId="2658" priority="2736" operator="containsText" text="GOL DESCANSO">
      <formula>NOT(ISERROR(SEARCH("GOL DESCANSO",H79)))</formula>
    </cfRule>
  </conditionalFormatting>
  <conditionalFormatting sqref="I83">
    <cfRule type="containsText" dxfId="2657" priority="2715" operator="containsText" text="Over 2.5">
      <formula>NOT(ISERROR(SEARCH("Over 2.5",I83)))</formula>
    </cfRule>
    <cfRule type="containsText" dxfId="2656" priority="2716" operator="containsText" text="BTS">
      <formula>NOT(ISERROR(SEARCH("BTS",I83)))</formula>
    </cfRule>
    <cfRule type="containsText" dxfId="2655" priority="2717" operator="containsText" text="No entrada">
      <formula>NOT(ISERROR(SEARCH("No entrada",I83)))</formula>
    </cfRule>
    <cfRule type="containsText" dxfId="2654" priority="2721" operator="containsText" text="2º Gol">
      <formula>NOT(ISERROR(SEARCH("2º Gol",I83)))</formula>
    </cfRule>
    <cfRule type="containsText" dxfId="2653" priority="2722" operator="containsText" text="1º Gol">
      <formula>NOT(ISERROR(SEARCH("1º Gol",I83)))</formula>
    </cfRule>
    <cfRule type="cellIs" dxfId="2652" priority="2723" operator="equal">
      <formula>"Protegida"</formula>
    </cfRule>
    <cfRule type="cellIs" dxfId="2651" priority="2724" operator="equal">
      <formula>"Cerrada"</formula>
    </cfRule>
    <cfRule type="cellIs" dxfId="2650" priority="2725" operator="equal">
      <formula>"Fallada"</formula>
    </cfRule>
    <cfRule type="cellIs" dxfId="2649" priority="2726" operator="equal">
      <formula>"Protegida"</formula>
    </cfRule>
    <cfRule type="cellIs" dxfId="2648" priority="2727" operator="equal">
      <formula>"2 Entradas"</formula>
    </cfRule>
    <cfRule type="cellIs" dxfId="2647" priority="2728" operator="equal">
      <formula>"1 Entrada"</formula>
    </cfRule>
  </conditionalFormatting>
  <conditionalFormatting sqref="H83">
    <cfRule type="containsText" dxfId="2646" priority="2713" operator="containsText" text="GOL 70">
      <formula>NOT(ISERROR(SEARCH("GOL 70",H83)))</formula>
    </cfRule>
    <cfRule type="containsText" dxfId="2645" priority="2714" operator="containsText" text="CORNER DESCANSO">
      <formula>NOT(ISERROR(SEARCH("CORNER DESCANSO",H83)))</formula>
    </cfRule>
    <cfRule type="containsText" dxfId="2644" priority="2718" operator="containsText" text="BTS">
      <formula>NOT(ISERROR(SEARCH("BTS",H83)))</formula>
    </cfRule>
    <cfRule type="containsText" dxfId="2643" priority="2719" operator="containsText" text="CORNER FINAL">
      <formula>NOT(ISERROR(SEARCH("CORNER FINAL",H83)))</formula>
    </cfRule>
    <cfRule type="containsText" dxfId="2642" priority="2720" operator="containsText" text="GOL DESCANSO">
      <formula>NOT(ISERROR(SEARCH("GOL DESCANSO",H83)))</formula>
    </cfRule>
  </conditionalFormatting>
  <conditionalFormatting sqref="I82">
    <cfRule type="containsText" dxfId="2641" priority="2699" operator="containsText" text="Over 2.5">
      <formula>NOT(ISERROR(SEARCH("Over 2.5",I82)))</formula>
    </cfRule>
    <cfRule type="containsText" dxfId="2640" priority="2700" operator="containsText" text="BTS">
      <formula>NOT(ISERROR(SEARCH("BTS",I82)))</formula>
    </cfRule>
    <cfRule type="containsText" dxfId="2639" priority="2701" operator="containsText" text="No entrada">
      <formula>NOT(ISERROR(SEARCH("No entrada",I82)))</formula>
    </cfRule>
    <cfRule type="containsText" dxfId="2638" priority="2705" operator="containsText" text="2º Gol">
      <formula>NOT(ISERROR(SEARCH("2º Gol",I82)))</formula>
    </cfRule>
    <cfRule type="containsText" dxfId="2637" priority="2706" operator="containsText" text="1º Gol">
      <formula>NOT(ISERROR(SEARCH("1º Gol",I82)))</formula>
    </cfRule>
    <cfRule type="cellIs" dxfId="2636" priority="2707" operator="equal">
      <formula>"Protegida"</formula>
    </cfRule>
    <cfRule type="cellIs" dxfId="2635" priority="2708" operator="equal">
      <formula>"Cerrada"</formula>
    </cfRule>
    <cfRule type="cellIs" dxfId="2634" priority="2709" operator="equal">
      <formula>"Fallada"</formula>
    </cfRule>
    <cfRule type="cellIs" dxfId="2633" priority="2710" operator="equal">
      <formula>"Protegida"</formula>
    </cfRule>
    <cfRule type="cellIs" dxfId="2632" priority="2711" operator="equal">
      <formula>"2 Entradas"</formula>
    </cfRule>
    <cfRule type="cellIs" dxfId="2631" priority="2712" operator="equal">
      <formula>"1 Entrada"</formula>
    </cfRule>
  </conditionalFormatting>
  <conditionalFormatting sqref="H82">
    <cfRule type="containsText" dxfId="2630" priority="2697" operator="containsText" text="GOL 70">
      <formula>NOT(ISERROR(SEARCH("GOL 70",H82)))</formula>
    </cfRule>
    <cfRule type="containsText" dxfId="2629" priority="2698" operator="containsText" text="CORNER DESCANSO">
      <formula>NOT(ISERROR(SEARCH("CORNER DESCANSO",H82)))</formula>
    </cfRule>
    <cfRule type="containsText" dxfId="2628" priority="2702" operator="containsText" text="BTS">
      <formula>NOT(ISERROR(SEARCH("BTS",H82)))</formula>
    </cfRule>
    <cfRule type="containsText" dxfId="2627" priority="2703" operator="containsText" text="CORNER FINAL">
      <formula>NOT(ISERROR(SEARCH("CORNER FINAL",H82)))</formula>
    </cfRule>
    <cfRule type="containsText" dxfId="2626" priority="2704" operator="containsText" text="GOL DESCANSO">
      <formula>NOT(ISERROR(SEARCH("GOL DESCANSO",H82)))</formula>
    </cfRule>
  </conditionalFormatting>
  <conditionalFormatting sqref="I83">
    <cfRule type="containsText" dxfId="2625" priority="2683" operator="containsText" text="Over 2.5">
      <formula>NOT(ISERROR(SEARCH("Over 2.5",I83)))</formula>
    </cfRule>
    <cfRule type="containsText" dxfId="2624" priority="2684" operator="containsText" text="BTS">
      <formula>NOT(ISERROR(SEARCH("BTS",I83)))</formula>
    </cfRule>
    <cfRule type="containsText" dxfId="2623" priority="2685" operator="containsText" text="No entrada">
      <formula>NOT(ISERROR(SEARCH("No entrada",I83)))</formula>
    </cfRule>
    <cfRule type="containsText" dxfId="2622" priority="2689" operator="containsText" text="2º Gol">
      <formula>NOT(ISERROR(SEARCH("2º Gol",I83)))</formula>
    </cfRule>
    <cfRule type="containsText" dxfId="2621" priority="2690" operator="containsText" text="1º Gol">
      <formula>NOT(ISERROR(SEARCH("1º Gol",I83)))</formula>
    </cfRule>
    <cfRule type="cellIs" dxfId="2620" priority="2691" operator="equal">
      <formula>"Protegida"</formula>
    </cfRule>
    <cfRule type="cellIs" dxfId="2619" priority="2692" operator="equal">
      <formula>"Cerrada"</formula>
    </cfRule>
    <cfRule type="cellIs" dxfId="2618" priority="2693" operator="equal">
      <formula>"Fallada"</formula>
    </cfRule>
    <cfRule type="cellIs" dxfId="2617" priority="2694" operator="equal">
      <formula>"Protegida"</formula>
    </cfRule>
    <cfRule type="cellIs" dxfId="2616" priority="2695" operator="equal">
      <formula>"2 Entradas"</formula>
    </cfRule>
    <cfRule type="cellIs" dxfId="2615" priority="2696" operator="equal">
      <formula>"1 Entrada"</formula>
    </cfRule>
  </conditionalFormatting>
  <conditionalFormatting sqref="H83">
    <cfRule type="containsText" dxfId="2614" priority="2681" operator="containsText" text="GOL 70">
      <formula>NOT(ISERROR(SEARCH("GOL 70",H83)))</formula>
    </cfRule>
    <cfRule type="containsText" dxfId="2613" priority="2682" operator="containsText" text="CORNER DESCANSO">
      <formula>NOT(ISERROR(SEARCH("CORNER DESCANSO",H83)))</formula>
    </cfRule>
    <cfRule type="containsText" dxfId="2612" priority="2686" operator="containsText" text="BTS">
      <formula>NOT(ISERROR(SEARCH("BTS",H83)))</formula>
    </cfRule>
    <cfRule type="containsText" dxfId="2611" priority="2687" operator="containsText" text="CORNER FINAL">
      <formula>NOT(ISERROR(SEARCH("CORNER FINAL",H83)))</formula>
    </cfRule>
    <cfRule type="containsText" dxfId="2610" priority="2688" operator="containsText" text="GOL DESCANSO">
      <formula>NOT(ISERROR(SEARCH("GOL DESCANSO",H83)))</formula>
    </cfRule>
  </conditionalFormatting>
  <conditionalFormatting sqref="I82">
    <cfRule type="containsText" dxfId="2609" priority="2667" operator="containsText" text="Over 2.5">
      <formula>NOT(ISERROR(SEARCH("Over 2.5",I82)))</formula>
    </cfRule>
    <cfRule type="containsText" dxfId="2608" priority="2668" operator="containsText" text="BTS">
      <formula>NOT(ISERROR(SEARCH("BTS",I82)))</formula>
    </cfRule>
    <cfRule type="containsText" dxfId="2607" priority="2669" operator="containsText" text="No entrada">
      <formula>NOT(ISERROR(SEARCH("No entrada",I82)))</formula>
    </cfRule>
    <cfRule type="containsText" dxfId="2606" priority="2673" operator="containsText" text="2º Gol">
      <formula>NOT(ISERROR(SEARCH("2º Gol",I82)))</formula>
    </cfRule>
    <cfRule type="containsText" dxfId="2605" priority="2674" operator="containsText" text="1º Gol">
      <formula>NOT(ISERROR(SEARCH("1º Gol",I82)))</formula>
    </cfRule>
    <cfRule type="cellIs" dxfId="2604" priority="2675" operator="equal">
      <formula>"Protegida"</formula>
    </cfRule>
    <cfRule type="cellIs" dxfId="2603" priority="2676" operator="equal">
      <formula>"Cerrada"</formula>
    </cfRule>
    <cfRule type="cellIs" dxfId="2602" priority="2677" operator="equal">
      <formula>"Fallada"</formula>
    </cfRule>
    <cfRule type="cellIs" dxfId="2601" priority="2678" operator="equal">
      <formula>"Protegida"</formula>
    </cfRule>
    <cfRule type="cellIs" dxfId="2600" priority="2679" operator="equal">
      <formula>"2 Entradas"</formula>
    </cfRule>
    <cfRule type="cellIs" dxfId="2599" priority="2680" operator="equal">
      <formula>"1 Entrada"</formula>
    </cfRule>
  </conditionalFormatting>
  <conditionalFormatting sqref="H82">
    <cfRule type="containsText" dxfId="2598" priority="2665" operator="containsText" text="GOL 70">
      <formula>NOT(ISERROR(SEARCH("GOL 70",H82)))</formula>
    </cfRule>
    <cfRule type="containsText" dxfId="2597" priority="2666" operator="containsText" text="CORNER DESCANSO">
      <formula>NOT(ISERROR(SEARCH("CORNER DESCANSO",H82)))</formula>
    </cfRule>
    <cfRule type="containsText" dxfId="2596" priority="2670" operator="containsText" text="BTS">
      <formula>NOT(ISERROR(SEARCH("BTS",H82)))</formula>
    </cfRule>
    <cfRule type="containsText" dxfId="2595" priority="2671" operator="containsText" text="CORNER FINAL">
      <formula>NOT(ISERROR(SEARCH("CORNER FINAL",H82)))</formula>
    </cfRule>
    <cfRule type="containsText" dxfId="2594" priority="2672" operator="containsText" text="GOL DESCANSO">
      <formula>NOT(ISERROR(SEARCH("GOL DESCANSO",H82)))</formula>
    </cfRule>
  </conditionalFormatting>
  <conditionalFormatting sqref="I81">
    <cfRule type="containsText" dxfId="2593" priority="2651" operator="containsText" text="Over 2.5">
      <formula>NOT(ISERROR(SEARCH("Over 2.5",I81)))</formula>
    </cfRule>
    <cfRule type="containsText" dxfId="2592" priority="2652" operator="containsText" text="BTS">
      <formula>NOT(ISERROR(SEARCH("BTS",I81)))</formula>
    </cfRule>
    <cfRule type="containsText" dxfId="2591" priority="2653" operator="containsText" text="No entrada">
      <formula>NOT(ISERROR(SEARCH("No entrada",I81)))</formula>
    </cfRule>
    <cfRule type="containsText" dxfId="2590" priority="2657" operator="containsText" text="2º Gol">
      <formula>NOT(ISERROR(SEARCH("2º Gol",I81)))</formula>
    </cfRule>
    <cfRule type="containsText" dxfId="2589" priority="2658" operator="containsText" text="1º Gol">
      <formula>NOT(ISERROR(SEARCH("1º Gol",I81)))</formula>
    </cfRule>
    <cfRule type="cellIs" dxfId="2588" priority="2659" operator="equal">
      <formula>"Protegida"</formula>
    </cfRule>
    <cfRule type="cellIs" dxfId="2587" priority="2660" operator="equal">
      <formula>"Cerrada"</formula>
    </cfRule>
    <cfRule type="cellIs" dxfId="2586" priority="2661" operator="equal">
      <formula>"Fallada"</formula>
    </cfRule>
    <cfRule type="cellIs" dxfId="2585" priority="2662" operator="equal">
      <formula>"Protegida"</formula>
    </cfRule>
    <cfRule type="cellIs" dxfId="2584" priority="2663" operator="equal">
      <formula>"2 Entradas"</formula>
    </cfRule>
    <cfRule type="cellIs" dxfId="2583" priority="2664" operator="equal">
      <formula>"1 Entrada"</formula>
    </cfRule>
  </conditionalFormatting>
  <conditionalFormatting sqref="H81">
    <cfRule type="containsText" dxfId="2582" priority="2649" operator="containsText" text="GOL 70">
      <formula>NOT(ISERROR(SEARCH("GOL 70",H81)))</formula>
    </cfRule>
    <cfRule type="containsText" dxfId="2581" priority="2650" operator="containsText" text="CORNER DESCANSO">
      <formula>NOT(ISERROR(SEARCH("CORNER DESCANSO",H81)))</formula>
    </cfRule>
    <cfRule type="containsText" dxfId="2580" priority="2654" operator="containsText" text="BTS">
      <formula>NOT(ISERROR(SEARCH("BTS",H81)))</formula>
    </cfRule>
    <cfRule type="containsText" dxfId="2579" priority="2655" operator="containsText" text="CORNER FINAL">
      <formula>NOT(ISERROR(SEARCH("CORNER FINAL",H81)))</formula>
    </cfRule>
    <cfRule type="containsText" dxfId="2578" priority="2656" operator="containsText" text="GOL DESCANSO">
      <formula>NOT(ISERROR(SEARCH("GOL DESCANSO",H81)))</formula>
    </cfRule>
  </conditionalFormatting>
  <conditionalFormatting sqref="I79">
    <cfRule type="containsText" dxfId="2577" priority="2635" operator="containsText" text="Over 2.5">
      <formula>NOT(ISERROR(SEARCH("Over 2.5",I79)))</formula>
    </cfRule>
    <cfRule type="containsText" dxfId="2576" priority="2636" operator="containsText" text="BTS">
      <formula>NOT(ISERROR(SEARCH("BTS",I79)))</formula>
    </cfRule>
    <cfRule type="containsText" dxfId="2575" priority="2637" operator="containsText" text="No entrada">
      <formula>NOT(ISERROR(SEARCH("No entrada",I79)))</formula>
    </cfRule>
    <cfRule type="containsText" dxfId="2574" priority="2641" operator="containsText" text="2º Gol">
      <formula>NOT(ISERROR(SEARCH("2º Gol",I79)))</formula>
    </cfRule>
    <cfRule type="containsText" dxfId="2573" priority="2642" operator="containsText" text="1º Gol">
      <formula>NOT(ISERROR(SEARCH("1º Gol",I79)))</formula>
    </cfRule>
    <cfRule type="cellIs" dxfId="2572" priority="2643" operator="equal">
      <formula>"Protegida"</formula>
    </cfRule>
    <cfRule type="cellIs" dxfId="2571" priority="2644" operator="equal">
      <formula>"Cerrada"</formula>
    </cfRule>
    <cfRule type="cellIs" dxfId="2570" priority="2645" operator="equal">
      <formula>"Fallada"</formula>
    </cfRule>
    <cfRule type="cellIs" dxfId="2569" priority="2646" operator="equal">
      <formula>"Protegida"</formula>
    </cfRule>
    <cfRule type="cellIs" dxfId="2568" priority="2647" operator="equal">
      <formula>"2 Entradas"</formula>
    </cfRule>
    <cfRule type="cellIs" dxfId="2567" priority="2648" operator="equal">
      <formula>"1 Entrada"</formula>
    </cfRule>
  </conditionalFormatting>
  <conditionalFormatting sqref="H79">
    <cfRule type="containsText" dxfId="2566" priority="2633" operator="containsText" text="GOL 70">
      <formula>NOT(ISERROR(SEARCH("GOL 70",H79)))</formula>
    </cfRule>
    <cfRule type="containsText" dxfId="2565" priority="2634" operator="containsText" text="CORNER DESCANSO">
      <formula>NOT(ISERROR(SEARCH("CORNER DESCANSO",H79)))</formula>
    </cfRule>
    <cfRule type="containsText" dxfId="2564" priority="2638" operator="containsText" text="BTS">
      <formula>NOT(ISERROR(SEARCH("BTS",H79)))</formula>
    </cfRule>
    <cfRule type="containsText" dxfId="2563" priority="2639" operator="containsText" text="CORNER FINAL">
      <formula>NOT(ISERROR(SEARCH("CORNER FINAL",H79)))</formula>
    </cfRule>
    <cfRule type="containsText" dxfId="2562" priority="2640" operator="containsText" text="GOL DESCANSO">
      <formula>NOT(ISERROR(SEARCH("GOL DESCANSO",H79)))</formula>
    </cfRule>
  </conditionalFormatting>
  <conditionalFormatting sqref="I84">
    <cfRule type="containsText" dxfId="2561" priority="2619" operator="containsText" text="Over 2.5">
      <formula>NOT(ISERROR(SEARCH("Over 2.5",I84)))</formula>
    </cfRule>
    <cfRule type="containsText" dxfId="2560" priority="2620" operator="containsText" text="BTS">
      <formula>NOT(ISERROR(SEARCH("BTS",I84)))</formula>
    </cfRule>
    <cfRule type="containsText" dxfId="2559" priority="2621" operator="containsText" text="No entrada">
      <formula>NOT(ISERROR(SEARCH("No entrada",I84)))</formula>
    </cfRule>
    <cfRule type="containsText" dxfId="2558" priority="2625" operator="containsText" text="2º Gol">
      <formula>NOT(ISERROR(SEARCH("2º Gol",I84)))</formula>
    </cfRule>
    <cfRule type="containsText" dxfId="2557" priority="2626" operator="containsText" text="1º Gol">
      <formula>NOT(ISERROR(SEARCH("1º Gol",I84)))</formula>
    </cfRule>
    <cfRule type="cellIs" dxfId="2556" priority="2627" operator="equal">
      <formula>"Protegida"</formula>
    </cfRule>
    <cfRule type="cellIs" dxfId="2555" priority="2628" operator="equal">
      <formula>"Cerrada"</formula>
    </cfRule>
    <cfRule type="cellIs" dxfId="2554" priority="2629" operator="equal">
      <formula>"Fallada"</formula>
    </cfRule>
    <cfRule type="cellIs" dxfId="2553" priority="2630" operator="equal">
      <formula>"Protegida"</formula>
    </cfRule>
    <cfRule type="cellIs" dxfId="2552" priority="2631" operator="equal">
      <formula>"2 Entradas"</formula>
    </cfRule>
    <cfRule type="cellIs" dxfId="2551" priority="2632" operator="equal">
      <formula>"1 Entrada"</formula>
    </cfRule>
  </conditionalFormatting>
  <conditionalFormatting sqref="H84">
    <cfRule type="containsText" dxfId="2550" priority="2617" operator="containsText" text="GOL 70">
      <formula>NOT(ISERROR(SEARCH("GOL 70",H84)))</formula>
    </cfRule>
    <cfRule type="containsText" dxfId="2549" priority="2618" operator="containsText" text="CORNER DESCANSO">
      <formula>NOT(ISERROR(SEARCH("CORNER DESCANSO",H84)))</formula>
    </cfRule>
    <cfRule type="containsText" dxfId="2548" priority="2622" operator="containsText" text="BTS">
      <formula>NOT(ISERROR(SEARCH("BTS",H84)))</formula>
    </cfRule>
    <cfRule type="containsText" dxfId="2547" priority="2623" operator="containsText" text="CORNER FINAL">
      <formula>NOT(ISERROR(SEARCH("CORNER FINAL",H84)))</formula>
    </cfRule>
    <cfRule type="containsText" dxfId="2546" priority="2624" operator="containsText" text="GOL DESCANSO">
      <formula>NOT(ISERROR(SEARCH("GOL DESCANSO",H84)))</formula>
    </cfRule>
  </conditionalFormatting>
  <conditionalFormatting sqref="I83">
    <cfRule type="containsText" dxfId="2545" priority="2603" operator="containsText" text="Over 2.5">
      <formula>NOT(ISERROR(SEARCH("Over 2.5",I83)))</formula>
    </cfRule>
    <cfRule type="containsText" dxfId="2544" priority="2604" operator="containsText" text="BTS">
      <formula>NOT(ISERROR(SEARCH("BTS",I83)))</formula>
    </cfRule>
    <cfRule type="containsText" dxfId="2543" priority="2605" operator="containsText" text="No entrada">
      <formula>NOT(ISERROR(SEARCH("No entrada",I83)))</formula>
    </cfRule>
    <cfRule type="containsText" dxfId="2542" priority="2609" operator="containsText" text="2º Gol">
      <formula>NOT(ISERROR(SEARCH("2º Gol",I83)))</formula>
    </cfRule>
    <cfRule type="containsText" dxfId="2541" priority="2610" operator="containsText" text="1º Gol">
      <formula>NOT(ISERROR(SEARCH("1º Gol",I83)))</formula>
    </cfRule>
    <cfRule type="cellIs" dxfId="2540" priority="2611" operator="equal">
      <formula>"Protegida"</formula>
    </cfRule>
    <cfRule type="cellIs" dxfId="2539" priority="2612" operator="equal">
      <formula>"Cerrada"</formula>
    </cfRule>
    <cfRule type="cellIs" dxfId="2538" priority="2613" operator="equal">
      <formula>"Fallada"</formula>
    </cfRule>
    <cfRule type="cellIs" dxfId="2537" priority="2614" operator="equal">
      <formula>"Protegida"</formula>
    </cfRule>
    <cfRule type="cellIs" dxfId="2536" priority="2615" operator="equal">
      <formula>"2 Entradas"</formula>
    </cfRule>
    <cfRule type="cellIs" dxfId="2535" priority="2616" operator="equal">
      <formula>"1 Entrada"</formula>
    </cfRule>
  </conditionalFormatting>
  <conditionalFormatting sqref="H83">
    <cfRule type="containsText" dxfId="2534" priority="2601" operator="containsText" text="GOL 70">
      <formula>NOT(ISERROR(SEARCH("GOL 70",H83)))</formula>
    </cfRule>
    <cfRule type="containsText" dxfId="2533" priority="2602" operator="containsText" text="CORNER DESCANSO">
      <formula>NOT(ISERROR(SEARCH("CORNER DESCANSO",H83)))</formula>
    </cfRule>
    <cfRule type="containsText" dxfId="2532" priority="2606" operator="containsText" text="BTS">
      <formula>NOT(ISERROR(SEARCH("BTS",H83)))</formula>
    </cfRule>
    <cfRule type="containsText" dxfId="2531" priority="2607" operator="containsText" text="CORNER FINAL">
      <formula>NOT(ISERROR(SEARCH("CORNER FINAL",H83)))</formula>
    </cfRule>
    <cfRule type="containsText" dxfId="2530" priority="2608" operator="containsText" text="GOL DESCANSO">
      <formula>NOT(ISERROR(SEARCH("GOL DESCANSO",H83)))</formula>
    </cfRule>
  </conditionalFormatting>
  <conditionalFormatting sqref="I84">
    <cfRule type="containsText" dxfId="2529" priority="2587" operator="containsText" text="Over 2.5">
      <formula>NOT(ISERROR(SEARCH("Over 2.5",I84)))</formula>
    </cfRule>
    <cfRule type="containsText" dxfId="2528" priority="2588" operator="containsText" text="BTS">
      <formula>NOT(ISERROR(SEARCH("BTS",I84)))</formula>
    </cfRule>
    <cfRule type="containsText" dxfId="2527" priority="2589" operator="containsText" text="No entrada">
      <formula>NOT(ISERROR(SEARCH("No entrada",I84)))</formula>
    </cfRule>
    <cfRule type="containsText" dxfId="2526" priority="2593" operator="containsText" text="2º Gol">
      <formula>NOT(ISERROR(SEARCH("2º Gol",I84)))</formula>
    </cfRule>
    <cfRule type="containsText" dxfId="2525" priority="2594" operator="containsText" text="1º Gol">
      <formula>NOT(ISERROR(SEARCH("1º Gol",I84)))</formula>
    </cfRule>
    <cfRule type="cellIs" dxfId="2524" priority="2595" operator="equal">
      <formula>"Protegida"</formula>
    </cfRule>
    <cfRule type="cellIs" dxfId="2523" priority="2596" operator="equal">
      <formula>"Cerrada"</formula>
    </cfRule>
    <cfRule type="cellIs" dxfId="2522" priority="2597" operator="equal">
      <formula>"Fallada"</formula>
    </cfRule>
    <cfRule type="cellIs" dxfId="2521" priority="2598" operator="equal">
      <formula>"Protegida"</formula>
    </cfRule>
    <cfRule type="cellIs" dxfId="2520" priority="2599" operator="equal">
      <formula>"2 Entradas"</formula>
    </cfRule>
    <cfRule type="cellIs" dxfId="2519" priority="2600" operator="equal">
      <formula>"1 Entrada"</formula>
    </cfRule>
  </conditionalFormatting>
  <conditionalFormatting sqref="H84">
    <cfRule type="containsText" dxfId="2518" priority="2585" operator="containsText" text="GOL 70">
      <formula>NOT(ISERROR(SEARCH("GOL 70",H84)))</formula>
    </cfRule>
    <cfRule type="containsText" dxfId="2517" priority="2586" operator="containsText" text="CORNER DESCANSO">
      <formula>NOT(ISERROR(SEARCH("CORNER DESCANSO",H84)))</formula>
    </cfRule>
    <cfRule type="containsText" dxfId="2516" priority="2590" operator="containsText" text="BTS">
      <formula>NOT(ISERROR(SEARCH("BTS",H84)))</formula>
    </cfRule>
    <cfRule type="containsText" dxfId="2515" priority="2591" operator="containsText" text="CORNER FINAL">
      <formula>NOT(ISERROR(SEARCH("CORNER FINAL",H84)))</formula>
    </cfRule>
    <cfRule type="containsText" dxfId="2514" priority="2592" operator="containsText" text="GOL DESCANSO">
      <formula>NOT(ISERROR(SEARCH("GOL DESCANSO",H84)))</formula>
    </cfRule>
  </conditionalFormatting>
  <conditionalFormatting sqref="I83">
    <cfRule type="containsText" dxfId="2513" priority="2571" operator="containsText" text="Over 2.5">
      <formula>NOT(ISERROR(SEARCH("Over 2.5",I83)))</formula>
    </cfRule>
    <cfRule type="containsText" dxfId="2512" priority="2572" operator="containsText" text="BTS">
      <formula>NOT(ISERROR(SEARCH("BTS",I83)))</formula>
    </cfRule>
    <cfRule type="containsText" dxfId="2511" priority="2573" operator="containsText" text="No entrada">
      <formula>NOT(ISERROR(SEARCH("No entrada",I83)))</formula>
    </cfRule>
    <cfRule type="containsText" dxfId="2510" priority="2577" operator="containsText" text="2º Gol">
      <formula>NOT(ISERROR(SEARCH("2º Gol",I83)))</formula>
    </cfRule>
    <cfRule type="containsText" dxfId="2509" priority="2578" operator="containsText" text="1º Gol">
      <formula>NOT(ISERROR(SEARCH("1º Gol",I83)))</formula>
    </cfRule>
    <cfRule type="cellIs" dxfId="2508" priority="2579" operator="equal">
      <formula>"Protegida"</formula>
    </cfRule>
    <cfRule type="cellIs" dxfId="2507" priority="2580" operator="equal">
      <formula>"Cerrada"</formula>
    </cfRule>
    <cfRule type="cellIs" dxfId="2506" priority="2581" operator="equal">
      <formula>"Fallada"</formula>
    </cfRule>
    <cfRule type="cellIs" dxfId="2505" priority="2582" operator="equal">
      <formula>"Protegida"</formula>
    </cfRule>
    <cfRule type="cellIs" dxfId="2504" priority="2583" operator="equal">
      <formula>"2 Entradas"</formula>
    </cfRule>
    <cfRule type="cellIs" dxfId="2503" priority="2584" operator="equal">
      <formula>"1 Entrada"</formula>
    </cfRule>
  </conditionalFormatting>
  <conditionalFormatting sqref="H83">
    <cfRule type="containsText" dxfId="2502" priority="2569" operator="containsText" text="GOL 70">
      <formula>NOT(ISERROR(SEARCH("GOL 70",H83)))</formula>
    </cfRule>
    <cfRule type="containsText" dxfId="2501" priority="2570" operator="containsText" text="CORNER DESCANSO">
      <formula>NOT(ISERROR(SEARCH("CORNER DESCANSO",H83)))</formula>
    </cfRule>
    <cfRule type="containsText" dxfId="2500" priority="2574" operator="containsText" text="BTS">
      <formula>NOT(ISERROR(SEARCH("BTS",H83)))</formula>
    </cfRule>
    <cfRule type="containsText" dxfId="2499" priority="2575" operator="containsText" text="CORNER FINAL">
      <formula>NOT(ISERROR(SEARCH("CORNER FINAL",H83)))</formula>
    </cfRule>
    <cfRule type="containsText" dxfId="2498" priority="2576" operator="containsText" text="GOL DESCANSO">
      <formula>NOT(ISERROR(SEARCH("GOL DESCANSO",H83)))</formula>
    </cfRule>
  </conditionalFormatting>
  <conditionalFormatting sqref="I82">
    <cfRule type="containsText" dxfId="2497" priority="2555" operator="containsText" text="Over 2.5">
      <formula>NOT(ISERROR(SEARCH("Over 2.5",I82)))</formula>
    </cfRule>
    <cfRule type="containsText" dxfId="2496" priority="2556" operator="containsText" text="BTS">
      <formula>NOT(ISERROR(SEARCH("BTS",I82)))</formula>
    </cfRule>
    <cfRule type="containsText" dxfId="2495" priority="2557" operator="containsText" text="No entrada">
      <formula>NOT(ISERROR(SEARCH("No entrada",I82)))</formula>
    </cfRule>
    <cfRule type="containsText" dxfId="2494" priority="2561" operator="containsText" text="2º Gol">
      <formula>NOT(ISERROR(SEARCH("2º Gol",I82)))</formula>
    </cfRule>
    <cfRule type="containsText" dxfId="2493" priority="2562" operator="containsText" text="1º Gol">
      <formula>NOT(ISERROR(SEARCH("1º Gol",I82)))</formula>
    </cfRule>
    <cfRule type="cellIs" dxfId="2492" priority="2563" operator="equal">
      <formula>"Protegida"</formula>
    </cfRule>
    <cfRule type="cellIs" dxfId="2491" priority="2564" operator="equal">
      <formula>"Cerrada"</formula>
    </cfRule>
    <cfRule type="cellIs" dxfId="2490" priority="2565" operator="equal">
      <formula>"Fallada"</formula>
    </cfRule>
    <cfRule type="cellIs" dxfId="2489" priority="2566" operator="equal">
      <formula>"Protegida"</formula>
    </cfRule>
    <cfRule type="cellIs" dxfId="2488" priority="2567" operator="equal">
      <formula>"2 Entradas"</formula>
    </cfRule>
    <cfRule type="cellIs" dxfId="2487" priority="2568" operator="equal">
      <formula>"1 Entrada"</formula>
    </cfRule>
  </conditionalFormatting>
  <conditionalFormatting sqref="H82">
    <cfRule type="containsText" dxfId="2486" priority="2553" operator="containsText" text="GOL 70">
      <formula>NOT(ISERROR(SEARCH("GOL 70",H82)))</formula>
    </cfRule>
    <cfRule type="containsText" dxfId="2485" priority="2554" operator="containsText" text="CORNER DESCANSO">
      <formula>NOT(ISERROR(SEARCH("CORNER DESCANSO",H82)))</formula>
    </cfRule>
    <cfRule type="containsText" dxfId="2484" priority="2558" operator="containsText" text="BTS">
      <formula>NOT(ISERROR(SEARCH("BTS",H82)))</formula>
    </cfRule>
    <cfRule type="containsText" dxfId="2483" priority="2559" operator="containsText" text="CORNER FINAL">
      <formula>NOT(ISERROR(SEARCH("CORNER FINAL",H82)))</formula>
    </cfRule>
    <cfRule type="containsText" dxfId="2482" priority="2560" operator="containsText" text="GOL DESCANSO">
      <formula>NOT(ISERROR(SEARCH("GOL DESCANSO",H82)))</formula>
    </cfRule>
  </conditionalFormatting>
  <conditionalFormatting sqref="I80">
    <cfRule type="containsText" dxfId="2481" priority="2539" operator="containsText" text="Over 2.5">
      <formula>NOT(ISERROR(SEARCH("Over 2.5",I80)))</formula>
    </cfRule>
    <cfRule type="containsText" dxfId="2480" priority="2540" operator="containsText" text="BTS">
      <formula>NOT(ISERROR(SEARCH("BTS",I80)))</formula>
    </cfRule>
    <cfRule type="containsText" dxfId="2479" priority="2541" operator="containsText" text="No entrada">
      <formula>NOT(ISERROR(SEARCH("No entrada",I80)))</formula>
    </cfRule>
    <cfRule type="containsText" dxfId="2478" priority="2545" operator="containsText" text="2º Gol">
      <formula>NOT(ISERROR(SEARCH("2º Gol",I80)))</formula>
    </cfRule>
    <cfRule type="containsText" dxfId="2477" priority="2546" operator="containsText" text="1º Gol">
      <formula>NOT(ISERROR(SEARCH("1º Gol",I80)))</formula>
    </cfRule>
    <cfRule type="cellIs" dxfId="2476" priority="2547" operator="equal">
      <formula>"Protegida"</formula>
    </cfRule>
    <cfRule type="cellIs" dxfId="2475" priority="2548" operator="equal">
      <formula>"Cerrada"</formula>
    </cfRule>
    <cfRule type="cellIs" dxfId="2474" priority="2549" operator="equal">
      <formula>"Fallada"</formula>
    </cfRule>
    <cfRule type="cellIs" dxfId="2473" priority="2550" operator="equal">
      <formula>"Protegida"</formula>
    </cfRule>
    <cfRule type="cellIs" dxfId="2472" priority="2551" operator="equal">
      <formula>"2 Entradas"</formula>
    </cfRule>
    <cfRule type="cellIs" dxfId="2471" priority="2552" operator="equal">
      <formula>"1 Entrada"</formula>
    </cfRule>
  </conditionalFormatting>
  <conditionalFormatting sqref="H80">
    <cfRule type="containsText" dxfId="2470" priority="2537" operator="containsText" text="GOL 70">
      <formula>NOT(ISERROR(SEARCH("GOL 70",H80)))</formula>
    </cfRule>
    <cfRule type="containsText" dxfId="2469" priority="2538" operator="containsText" text="CORNER DESCANSO">
      <formula>NOT(ISERROR(SEARCH("CORNER DESCANSO",H80)))</formula>
    </cfRule>
    <cfRule type="containsText" dxfId="2468" priority="2542" operator="containsText" text="BTS">
      <formula>NOT(ISERROR(SEARCH("BTS",H80)))</formula>
    </cfRule>
    <cfRule type="containsText" dxfId="2467" priority="2543" operator="containsText" text="CORNER FINAL">
      <formula>NOT(ISERROR(SEARCH("CORNER FINAL",H80)))</formula>
    </cfRule>
    <cfRule type="containsText" dxfId="2466" priority="2544" operator="containsText" text="GOL DESCANSO">
      <formula>NOT(ISERROR(SEARCH("GOL DESCANSO",H80)))</formula>
    </cfRule>
  </conditionalFormatting>
  <conditionalFormatting sqref="I84">
    <cfRule type="containsText" dxfId="2465" priority="2523" operator="containsText" text="Over 2.5">
      <formula>NOT(ISERROR(SEARCH("Over 2.5",I84)))</formula>
    </cfRule>
    <cfRule type="containsText" dxfId="2464" priority="2524" operator="containsText" text="BTS">
      <formula>NOT(ISERROR(SEARCH("BTS",I84)))</formula>
    </cfRule>
    <cfRule type="containsText" dxfId="2463" priority="2525" operator="containsText" text="No entrada">
      <formula>NOT(ISERROR(SEARCH("No entrada",I84)))</formula>
    </cfRule>
    <cfRule type="containsText" dxfId="2462" priority="2529" operator="containsText" text="2º Gol">
      <formula>NOT(ISERROR(SEARCH("2º Gol",I84)))</formula>
    </cfRule>
    <cfRule type="containsText" dxfId="2461" priority="2530" operator="containsText" text="1º Gol">
      <formula>NOT(ISERROR(SEARCH("1º Gol",I84)))</formula>
    </cfRule>
    <cfRule type="cellIs" dxfId="2460" priority="2531" operator="equal">
      <formula>"Protegida"</formula>
    </cfRule>
    <cfRule type="cellIs" dxfId="2459" priority="2532" operator="equal">
      <formula>"Cerrada"</formula>
    </cfRule>
    <cfRule type="cellIs" dxfId="2458" priority="2533" operator="equal">
      <formula>"Fallada"</formula>
    </cfRule>
    <cfRule type="cellIs" dxfId="2457" priority="2534" operator="equal">
      <formula>"Protegida"</formula>
    </cfRule>
    <cfRule type="cellIs" dxfId="2456" priority="2535" operator="equal">
      <formula>"2 Entradas"</formula>
    </cfRule>
    <cfRule type="cellIs" dxfId="2455" priority="2536" operator="equal">
      <formula>"1 Entrada"</formula>
    </cfRule>
  </conditionalFormatting>
  <conditionalFormatting sqref="H84">
    <cfRule type="containsText" dxfId="2454" priority="2521" operator="containsText" text="GOL 70">
      <formula>NOT(ISERROR(SEARCH("GOL 70",H84)))</formula>
    </cfRule>
    <cfRule type="containsText" dxfId="2453" priority="2522" operator="containsText" text="CORNER DESCANSO">
      <formula>NOT(ISERROR(SEARCH("CORNER DESCANSO",H84)))</formula>
    </cfRule>
    <cfRule type="containsText" dxfId="2452" priority="2526" operator="containsText" text="BTS">
      <formula>NOT(ISERROR(SEARCH("BTS",H84)))</formula>
    </cfRule>
    <cfRule type="containsText" dxfId="2451" priority="2527" operator="containsText" text="CORNER FINAL">
      <formula>NOT(ISERROR(SEARCH("CORNER FINAL",H84)))</formula>
    </cfRule>
    <cfRule type="containsText" dxfId="2450" priority="2528" operator="containsText" text="GOL DESCANSO">
      <formula>NOT(ISERROR(SEARCH("GOL DESCANSO",H84)))</formula>
    </cfRule>
  </conditionalFormatting>
  <conditionalFormatting sqref="I83">
    <cfRule type="containsText" dxfId="2449" priority="2507" operator="containsText" text="Over 2.5">
      <formula>NOT(ISERROR(SEARCH("Over 2.5",I83)))</formula>
    </cfRule>
    <cfRule type="containsText" dxfId="2448" priority="2508" operator="containsText" text="BTS">
      <formula>NOT(ISERROR(SEARCH("BTS",I83)))</formula>
    </cfRule>
    <cfRule type="containsText" dxfId="2447" priority="2509" operator="containsText" text="No entrada">
      <formula>NOT(ISERROR(SEARCH("No entrada",I83)))</formula>
    </cfRule>
    <cfRule type="containsText" dxfId="2446" priority="2513" operator="containsText" text="2º Gol">
      <formula>NOT(ISERROR(SEARCH("2º Gol",I83)))</formula>
    </cfRule>
    <cfRule type="containsText" dxfId="2445" priority="2514" operator="containsText" text="1º Gol">
      <formula>NOT(ISERROR(SEARCH("1º Gol",I83)))</formula>
    </cfRule>
    <cfRule type="cellIs" dxfId="2444" priority="2515" operator="equal">
      <formula>"Protegida"</formula>
    </cfRule>
    <cfRule type="cellIs" dxfId="2443" priority="2516" operator="equal">
      <formula>"Cerrada"</formula>
    </cfRule>
    <cfRule type="cellIs" dxfId="2442" priority="2517" operator="equal">
      <formula>"Fallada"</formula>
    </cfRule>
    <cfRule type="cellIs" dxfId="2441" priority="2518" operator="equal">
      <formula>"Protegida"</formula>
    </cfRule>
    <cfRule type="cellIs" dxfId="2440" priority="2519" operator="equal">
      <formula>"2 Entradas"</formula>
    </cfRule>
    <cfRule type="cellIs" dxfId="2439" priority="2520" operator="equal">
      <formula>"1 Entrada"</formula>
    </cfRule>
  </conditionalFormatting>
  <conditionalFormatting sqref="H83">
    <cfRule type="containsText" dxfId="2438" priority="2505" operator="containsText" text="GOL 70">
      <formula>NOT(ISERROR(SEARCH("GOL 70",H83)))</formula>
    </cfRule>
    <cfRule type="containsText" dxfId="2437" priority="2506" operator="containsText" text="CORNER DESCANSO">
      <formula>NOT(ISERROR(SEARCH("CORNER DESCANSO",H83)))</formula>
    </cfRule>
    <cfRule type="containsText" dxfId="2436" priority="2510" operator="containsText" text="BTS">
      <formula>NOT(ISERROR(SEARCH("BTS",H83)))</formula>
    </cfRule>
    <cfRule type="containsText" dxfId="2435" priority="2511" operator="containsText" text="CORNER FINAL">
      <formula>NOT(ISERROR(SEARCH("CORNER FINAL",H83)))</formula>
    </cfRule>
    <cfRule type="containsText" dxfId="2434" priority="2512" operator="containsText" text="GOL DESCANSO">
      <formula>NOT(ISERROR(SEARCH("GOL DESCANSO",H83)))</formula>
    </cfRule>
  </conditionalFormatting>
  <conditionalFormatting sqref="I82">
    <cfRule type="containsText" dxfId="2433" priority="2491" operator="containsText" text="Over 2.5">
      <formula>NOT(ISERROR(SEARCH("Over 2.5",I82)))</formula>
    </cfRule>
    <cfRule type="containsText" dxfId="2432" priority="2492" operator="containsText" text="BTS">
      <formula>NOT(ISERROR(SEARCH("BTS",I82)))</formula>
    </cfRule>
    <cfRule type="containsText" dxfId="2431" priority="2493" operator="containsText" text="No entrada">
      <formula>NOT(ISERROR(SEARCH("No entrada",I82)))</formula>
    </cfRule>
    <cfRule type="containsText" dxfId="2430" priority="2497" operator="containsText" text="2º Gol">
      <formula>NOT(ISERROR(SEARCH("2º Gol",I82)))</formula>
    </cfRule>
    <cfRule type="containsText" dxfId="2429" priority="2498" operator="containsText" text="1º Gol">
      <formula>NOT(ISERROR(SEARCH("1º Gol",I82)))</formula>
    </cfRule>
    <cfRule type="cellIs" dxfId="2428" priority="2499" operator="equal">
      <formula>"Protegida"</formula>
    </cfRule>
    <cfRule type="cellIs" dxfId="2427" priority="2500" operator="equal">
      <formula>"Cerrada"</formula>
    </cfRule>
    <cfRule type="cellIs" dxfId="2426" priority="2501" operator="equal">
      <formula>"Fallada"</formula>
    </cfRule>
    <cfRule type="cellIs" dxfId="2425" priority="2502" operator="equal">
      <formula>"Protegida"</formula>
    </cfRule>
    <cfRule type="cellIs" dxfId="2424" priority="2503" operator="equal">
      <formula>"2 Entradas"</formula>
    </cfRule>
    <cfRule type="cellIs" dxfId="2423" priority="2504" operator="equal">
      <formula>"1 Entrada"</formula>
    </cfRule>
  </conditionalFormatting>
  <conditionalFormatting sqref="H82">
    <cfRule type="containsText" dxfId="2422" priority="2489" operator="containsText" text="GOL 70">
      <formula>NOT(ISERROR(SEARCH("GOL 70",H82)))</formula>
    </cfRule>
    <cfRule type="containsText" dxfId="2421" priority="2490" operator="containsText" text="CORNER DESCANSO">
      <formula>NOT(ISERROR(SEARCH("CORNER DESCANSO",H82)))</formula>
    </cfRule>
    <cfRule type="containsText" dxfId="2420" priority="2494" operator="containsText" text="BTS">
      <formula>NOT(ISERROR(SEARCH("BTS",H82)))</formula>
    </cfRule>
    <cfRule type="containsText" dxfId="2419" priority="2495" operator="containsText" text="CORNER FINAL">
      <formula>NOT(ISERROR(SEARCH("CORNER FINAL",H82)))</formula>
    </cfRule>
    <cfRule type="containsText" dxfId="2418" priority="2496" operator="containsText" text="GOL DESCANSO">
      <formula>NOT(ISERROR(SEARCH("GOL DESCANSO",H82)))</formula>
    </cfRule>
  </conditionalFormatting>
  <conditionalFormatting sqref="I84">
    <cfRule type="containsText" dxfId="2417" priority="2475" operator="containsText" text="Over 2.5">
      <formula>NOT(ISERROR(SEARCH("Over 2.5",I84)))</formula>
    </cfRule>
    <cfRule type="containsText" dxfId="2416" priority="2476" operator="containsText" text="BTS">
      <formula>NOT(ISERROR(SEARCH("BTS",I84)))</formula>
    </cfRule>
    <cfRule type="containsText" dxfId="2415" priority="2477" operator="containsText" text="No entrada">
      <formula>NOT(ISERROR(SEARCH("No entrada",I84)))</formula>
    </cfRule>
    <cfRule type="containsText" dxfId="2414" priority="2481" operator="containsText" text="2º Gol">
      <formula>NOT(ISERROR(SEARCH("2º Gol",I84)))</formula>
    </cfRule>
    <cfRule type="containsText" dxfId="2413" priority="2482" operator="containsText" text="1º Gol">
      <formula>NOT(ISERROR(SEARCH("1º Gol",I84)))</formula>
    </cfRule>
    <cfRule type="cellIs" dxfId="2412" priority="2483" operator="equal">
      <formula>"Protegida"</formula>
    </cfRule>
    <cfRule type="cellIs" dxfId="2411" priority="2484" operator="equal">
      <formula>"Cerrada"</formula>
    </cfRule>
    <cfRule type="cellIs" dxfId="2410" priority="2485" operator="equal">
      <formula>"Fallada"</formula>
    </cfRule>
    <cfRule type="cellIs" dxfId="2409" priority="2486" operator="equal">
      <formula>"Protegida"</formula>
    </cfRule>
    <cfRule type="cellIs" dxfId="2408" priority="2487" operator="equal">
      <formula>"2 Entradas"</formula>
    </cfRule>
    <cfRule type="cellIs" dxfId="2407" priority="2488" operator="equal">
      <formula>"1 Entrada"</formula>
    </cfRule>
  </conditionalFormatting>
  <conditionalFormatting sqref="H84">
    <cfRule type="containsText" dxfId="2406" priority="2473" operator="containsText" text="GOL 70">
      <formula>NOT(ISERROR(SEARCH("GOL 70",H84)))</formula>
    </cfRule>
    <cfRule type="containsText" dxfId="2405" priority="2474" operator="containsText" text="CORNER DESCANSO">
      <formula>NOT(ISERROR(SEARCH("CORNER DESCANSO",H84)))</formula>
    </cfRule>
    <cfRule type="containsText" dxfId="2404" priority="2478" operator="containsText" text="BTS">
      <formula>NOT(ISERROR(SEARCH("BTS",H84)))</formula>
    </cfRule>
    <cfRule type="containsText" dxfId="2403" priority="2479" operator="containsText" text="CORNER FINAL">
      <formula>NOT(ISERROR(SEARCH("CORNER FINAL",H84)))</formula>
    </cfRule>
    <cfRule type="containsText" dxfId="2402" priority="2480" operator="containsText" text="GOL DESCANSO">
      <formula>NOT(ISERROR(SEARCH("GOL DESCANSO",H84)))</formula>
    </cfRule>
  </conditionalFormatting>
  <conditionalFormatting sqref="I83">
    <cfRule type="containsText" dxfId="2401" priority="2459" operator="containsText" text="Over 2.5">
      <formula>NOT(ISERROR(SEARCH("Over 2.5",I83)))</formula>
    </cfRule>
    <cfRule type="containsText" dxfId="2400" priority="2460" operator="containsText" text="BTS">
      <formula>NOT(ISERROR(SEARCH("BTS",I83)))</formula>
    </cfRule>
    <cfRule type="containsText" dxfId="2399" priority="2461" operator="containsText" text="No entrada">
      <formula>NOT(ISERROR(SEARCH("No entrada",I83)))</formula>
    </cfRule>
    <cfRule type="containsText" dxfId="2398" priority="2465" operator="containsText" text="2º Gol">
      <formula>NOT(ISERROR(SEARCH("2º Gol",I83)))</formula>
    </cfRule>
    <cfRule type="containsText" dxfId="2397" priority="2466" operator="containsText" text="1º Gol">
      <formula>NOT(ISERROR(SEARCH("1º Gol",I83)))</formula>
    </cfRule>
    <cfRule type="cellIs" dxfId="2396" priority="2467" operator="equal">
      <formula>"Protegida"</formula>
    </cfRule>
    <cfRule type="cellIs" dxfId="2395" priority="2468" operator="equal">
      <formula>"Cerrada"</formula>
    </cfRule>
    <cfRule type="cellIs" dxfId="2394" priority="2469" operator="equal">
      <formula>"Fallada"</formula>
    </cfRule>
    <cfRule type="cellIs" dxfId="2393" priority="2470" operator="equal">
      <formula>"Protegida"</formula>
    </cfRule>
    <cfRule type="cellIs" dxfId="2392" priority="2471" operator="equal">
      <formula>"2 Entradas"</formula>
    </cfRule>
    <cfRule type="cellIs" dxfId="2391" priority="2472" operator="equal">
      <formula>"1 Entrada"</formula>
    </cfRule>
  </conditionalFormatting>
  <conditionalFormatting sqref="H83">
    <cfRule type="containsText" dxfId="2390" priority="2457" operator="containsText" text="GOL 70">
      <formula>NOT(ISERROR(SEARCH("GOL 70",H83)))</formula>
    </cfRule>
    <cfRule type="containsText" dxfId="2389" priority="2458" operator="containsText" text="CORNER DESCANSO">
      <formula>NOT(ISERROR(SEARCH("CORNER DESCANSO",H83)))</formula>
    </cfRule>
    <cfRule type="containsText" dxfId="2388" priority="2462" operator="containsText" text="BTS">
      <formula>NOT(ISERROR(SEARCH("BTS",H83)))</formula>
    </cfRule>
    <cfRule type="containsText" dxfId="2387" priority="2463" operator="containsText" text="CORNER FINAL">
      <formula>NOT(ISERROR(SEARCH("CORNER FINAL",H83)))</formula>
    </cfRule>
    <cfRule type="containsText" dxfId="2386" priority="2464" operator="containsText" text="GOL DESCANSO">
      <formula>NOT(ISERROR(SEARCH("GOL DESCANSO",H83)))</formula>
    </cfRule>
  </conditionalFormatting>
  <conditionalFormatting sqref="I82">
    <cfRule type="containsText" dxfId="2385" priority="2443" operator="containsText" text="Over 2.5">
      <formula>NOT(ISERROR(SEARCH("Over 2.5",I82)))</formula>
    </cfRule>
    <cfRule type="containsText" dxfId="2384" priority="2444" operator="containsText" text="BTS">
      <formula>NOT(ISERROR(SEARCH("BTS",I82)))</formula>
    </cfRule>
    <cfRule type="containsText" dxfId="2383" priority="2445" operator="containsText" text="No entrada">
      <formula>NOT(ISERROR(SEARCH("No entrada",I82)))</formula>
    </cfRule>
    <cfRule type="containsText" dxfId="2382" priority="2449" operator="containsText" text="2º Gol">
      <formula>NOT(ISERROR(SEARCH("2º Gol",I82)))</formula>
    </cfRule>
    <cfRule type="containsText" dxfId="2381" priority="2450" operator="containsText" text="1º Gol">
      <formula>NOT(ISERROR(SEARCH("1º Gol",I82)))</formula>
    </cfRule>
    <cfRule type="cellIs" dxfId="2380" priority="2451" operator="equal">
      <formula>"Protegida"</formula>
    </cfRule>
    <cfRule type="cellIs" dxfId="2379" priority="2452" operator="equal">
      <formula>"Cerrada"</formula>
    </cfRule>
    <cfRule type="cellIs" dxfId="2378" priority="2453" operator="equal">
      <formula>"Fallada"</formula>
    </cfRule>
    <cfRule type="cellIs" dxfId="2377" priority="2454" operator="equal">
      <formula>"Protegida"</formula>
    </cfRule>
    <cfRule type="cellIs" dxfId="2376" priority="2455" operator="equal">
      <formula>"2 Entradas"</formula>
    </cfRule>
    <cfRule type="cellIs" dxfId="2375" priority="2456" operator="equal">
      <formula>"1 Entrada"</formula>
    </cfRule>
  </conditionalFormatting>
  <conditionalFormatting sqref="H82">
    <cfRule type="containsText" dxfId="2374" priority="2441" operator="containsText" text="GOL 70">
      <formula>NOT(ISERROR(SEARCH("GOL 70",H82)))</formula>
    </cfRule>
    <cfRule type="containsText" dxfId="2373" priority="2442" operator="containsText" text="CORNER DESCANSO">
      <formula>NOT(ISERROR(SEARCH("CORNER DESCANSO",H82)))</formula>
    </cfRule>
    <cfRule type="containsText" dxfId="2372" priority="2446" operator="containsText" text="BTS">
      <formula>NOT(ISERROR(SEARCH("BTS",H82)))</formula>
    </cfRule>
    <cfRule type="containsText" dxfId="2371" priority="2447" operator="containsText" text="CORNER FINAL">
      <formula>NOT(ISERROR(SEARCH("CORNER FINAL",H82)))</formula>
    </cfRule>
    <cfRule type="containsText" dxfId="2370" priority="2448" operator="containsText" text="GOL DESCANSO">
      <formula>NOT(ISERROR(SEARCH("GOL DESCANSO",H82)))</formula>
    </cfRule>
  </conditionalFormatting>
  <conditionalFormatting sqref="I81">
    <cfRule type="containsText" dxfId="2369" priority="2427" operator="containsText" text="Over 2.5">
      <formula>NOT(ISERROR(SEARCH("Over 2.5",I81)))</formula>
    </cfRule>
    <cfRule type="containsText" dxfId="2368" priority="2428" operator="containsText" text="BTS">
      <formula>NOT(ISERROR(SEARCH("BTS",I81)))</formula>
    </cfRule>
    <cfRule type="containsText" dxfId="2367" priority="2429" operator="containsText" text="No entrada">
      <formula>NOT(ISERROR(SEARCH("No entrada",I81)))</formula>
    </cfRule>
    <cfRule type="containsText" dxfId="2366" priority="2433" operator="containsText" text="2º Gol">
      <formula>NOT(ISERROR(SEARCH("2º Gol",I81)))</formula>
    </cfRule>
    <cfRule type="containsText" dxfId="2365" priority="2434" operator="containsText" text="1º Gol">
      <formula>NOT(ISERROR(SEARCH("1º Gol",I81)))</formula>
    </cfRule>
    <cfRule type="cellIs" dxfId="2364" priority="2435" operator="equal">
      <formula>"Protegida"</formula>
    </cfRule>
    <cfRule type="cellIs" dxfId="2363" priority="2436" operator="equal">
      <formula>"Cerrada"</formula>
    </cfRule>
    <cfRule type="cellIs" dxfId="2362" priority="2437" operator="equal">
      <formula>"Fallada"</formula>
    </cfRule>
    <cfRule type="cellIs" dxfId="2361" priority="2438" operator="equal">
      <formula>"Protegida"</formula>
    </cfRule>
    <cfRule type="cellIs" dxfId="2360" priority="2439" operator="equal">
      <formula>"2 Entradas"</formula>
    </cfRule>
    <cfRule type="cellIs" dxfId="2359" priority="2440" operator="equal">
      <formula>"1 Entrada"</formula>
    </cfRule>
  </conditionalFormatting>
  <conditionalFormatting sqref="H81">
    <cfRule type="containsText" dxfId="2358" priority="2425" operator="containsText" text="GOL 70">
      <formula>NOT(ISERROR(SEARCH("GOL 70",H81)))</formula>
    </cfRule>
    <cfRule type="containsText" dxfId="2357" priority="2426" operator="containsText" text="CORNER DESCANSO">
      <formula>NOT(ISERROR(SEARCH("CORNER DESCANSO",H81)))</formula>
    </cfRule>
    <cfRule type="containsText" dxfId="2356" priority="2430" operator="containsText" text="BTS">
      <formula>NOT(ISERROR(SEARCH("BTS",H81)))</formula>
    </cfRule>
    <cfRule type="containsText" dxfId="2355" priority="2431" operator="containsText" text="CORNER FINAL">
      <formula>NOT(ISERROR(SEARCH("CORNER FINAL",H81)))</formula>
    </cfRule>
    <cfRule type="containsText" dxfId="2354" priority="2432" operator="containsText" text="GOL DESCANSO">
      <formula>NOT(ISERROR(SEARCH("GOL DESCANSO",H81)))</formula>
    </cfRule>
  </conditionalFormatting>
  <conditionalFormatting sqref="I84">
    <cfRule type="containsText" dxfId="2353" priority="2411" operator="containsText" text="Over 2.5">
      <formula>NOT(ISERROR(SEARCH("Over 2.5",I84)))</formula>
    </cfRule>
    <cfRule type="containsText" dxfId="2352" priority="2412" operator="containsText" text="BTS">
      <formula>NOT(ISERROR(SEARCH("BTS",I84)))</formula>
    </cfRule>
    <cfRule type="containsText" dxfId="2351" priority="2413" operator="containsText" text="No entrada">
      <formula>NOT(ISERROR(SEARCH("No entrada",I84)))</formula>
    </cfRule>
    <cfRule type="containsText" dxfId="2350" priority="2417" operator="containsText" text="2º Gol">
      <formula>NOT(ISERROR(SEARCH("2º Gol",I84)))</formula>
    </cfRule>
    <cfRule type="containsText" dxfId="2349" priority="2418" operator="containsText" text="1º Gol">
      <formula>NOT(ISERROR(SEARCH("1º Gol",I84)))</formula>
    </cfRule>
    <cfRule type="cellIs" dxfId="2348" priority="2419" operator="equal">
      <formula>"Protegida"</formula>
    </cfRule>
    <cfRule type="cellIs" dxfId="2347" priority="2420" operator="equal">
      <formula>"Cerrada"</formula>
    </cfRule>
    <cfRule type="cellIs" dxfId="2346" priority="2421" operator="equal">
      <formula>"Fallada"</formula>
    </cfRule>
    <cfRule type="cellIs" dxfId="2345" priority="2422" operator="equal">
      <formula>"Protegida"</formula>
    </cfRule>
    <cfRule type="cellIs" dxfId="2344" priority="2423" operator="equal">
      <formula>"2 Entradas"</formula>
    </cfRule>
    <cfRule type="cellIs" dxfId="2343" priority="2424" operator="equal">
      <formula>"1 Entrada"</formula>
    </cfRule>
  </conditionalFormatting>
  <conditionalFormatting sqref="H84">
    <cfRule type="containsText" dxfId="2342" priority="2409" operator="containsText" text="GOL 70">
      <formula>NOT(ISERROR(SEARCH("GOL 70",H84)))</formula>
    </cfRule>
    <cfRule type="containsText" dxfId="2341" priority="2410" operator="containsText" text="CORNER DESCANSO">
      <formula>NOT(ISERROR(SEARCH("CORNER DESCANSO",H84)))</formula>
    </cfRule>
    <cfRule type="containsText" dxfId="2340" priority="2414" operator="containsText" text="BTS">
      <formula>NOT(ISERROR(SEARCH("BTS",H84)))</formula>
    </cfRule>
    <cfRule type="containsText" dxfId="2339" priority="2415" operator="containsText" text="CORNER FINAL">
      <formula>NOT(ISERROR(SEARCH("CORNER FINAL",H84)))</formula>
    </cfRule>
    <cfRule type="containsText" dxfId="2338" priority="2416" operator="containsText" text="GOL DESCANSO">
      <formula>NOT(ISERROR(SEARCH("GOL DESCANSO",H84)))</formula>
    </cfRule>
  </conditionalFormatting>
  <conditionalFormatting sqref="I84">
    <cfRule type="containsText" dxfId="2337" priority="2395" operator="containsText" text="Over 2.5">
      <formula>NOT(ISERROR(SEARCH("Over 2.5",I84)))</formula>
    </cfRule>
    <cfRule type="containsText" dxfId="2336" priority="2396" operator="containsText" text="BTS">
      <formula>NOT(ISERROR(SEARCH("BTS",I84)))</formula>
    </cfRule>
    <cfRule type="containsText" dxfId="2335" priority="2397" operator="containsText" text="No entrada">
      <formula>NOT(ISERROR(SEARCH("No entrada",I84)))</formula>
    </cfRule>
    <cfRule type="containsText" dxfId="2334" priority="2401" operator="containsText" text="2º Gol">
      <formula>NOT(ISERROR(SEARCH("2º Gol",I84)))</formula>
    </cfRule>
    <cfRule type="containsText" dxfId="2333" priority="2402" operator="containsText" text="1º Gol">
      <formula>NOT(ISERROR(SEARCH("1º Gol",I84)))</formula>
    </cfRule>
    <cfRule type="cellIs" dxfId="2332" priority="2403" operator="equal">
      <formula>"Protegida"</formula>
    </cfRule>
    <cfRule type="cellIs" dxfId="2331" priority="2404" operator="equal">
      <formula>"Cerrada"</formula>
    </cfRule>
    <cfRule type="cellIs" dxfId="2330" priority="2405" operator="equal">
      <formula>"Fallada"</formula>
    </cfRule>
    <cfRule type="cellIs" dxfId="2329" priority="2406" operator="equal">
      <formula>"Protegida"</formula>
    </cfRule>
    <cfRule type="cellIs" dxfId="2328" priority="2407" operator="equal">
      <formula>"2 Entradas"</formula>
    </cfRule>
    <cfRule type="cellIs" dxfId="2327" priority="2408" operator="equal">
      <formula>"1 Entrada"</formula>
    </cfRule>
  </conditionalFormatting>
  <conditionalFormatting sqref="H84">
    <cfRule type="containsText" dxfId="2326" priority="2393" operator="containsText" text="GOL 70">
      <formula>NOT(ISERROR(SEARCH("GOL 70",H84)))</formula>
    </cfRule>
    <cfRule type="containsText" dxfId="2325" priority="2394" operator="containsText" text="CORNER DESCANSO">
      <formula>NOT(ISERROR(SEARCH("CORNER DESCANSO",H84)))</formula>
    </cfRule>
    <cfRule type="containsText" dxfId="2324" priority="2398" operator="containsText" text="BTS">
      <formula>NOT(ISERROR(SEARCH("BTS",H84)))</formula>
    </cfRule>
    <cfRule type="containsText" dxfId="2323" priority="2399" operator="containsText" text="CORNER FINAL">
      <formula>NOT(ISERROR(SEARCH("CORNER FINAL",H84)))</formula>
    </cfRule>
    <cfRule type="containsText" dxfId="2322" priority="2400" operator="containsText" text="GOL DESCANSO">
      <formula>NOT(ISERROR(SEARCH("GOL DESCANSO",H84)))</formula>
    </cfRule>
  </conditionalFormatting>
  <conditionalFormatting sqref="I84">
    <cfRule type="containsText" dxfId="2321" priority="2379" operator="containsText" text="Over 2.5">
      <formula>NOT(ISERROR(SEARCH("Over 2.5",I84)))</formula>
    </cfRule>
    <cfRule type="containsText" dxfId="2320" priority="2380" operator="containsText" text="BTS">
      <formula>NOT(ISERROR(SEARCH("BTS",I84)))</formula>
    </cfRule>
    <cfRule type="containsText" dxfId="2319" priority="2381" operator="containsText" text="No entrada">
      <formula>NOT(ISERROR(SEARCH("No entrada",I84)))</formula>
    </cfRule>
    <cfRule type="containsText" dxfId="2318" priority="2385" operator="containsText" text="2º Gol">
      <formula>NOT(ISERROR(SEARCH("2º Gol",I84)))</formula>
    </cfRule>
    <cfRule type="containsText" dxfId="2317" priority="2386" operator="containsText" text="1º Gol">
      <formula>NOT(ISERROR(SEARCH("1º Gol",I84)))</formula>
    </cfRule>
    <cfRule type="cellIs" dxfId="2316" priority="2387" operator="equal">
      <formula>"Protegida"</formula>
    </cfRule>
    <cfRule type="cellIs" dxfId="2315" priority="2388" operator="equal">
      <formula>"Cerrada"</formula>
    </cfRule>
    <cfRule type="cellIs" dxfId="2314" priority="2389" operator="equal">
      <formula>"Fallada"</formula>
    </cfRule>
    <cfRule type="cellIs" dxfId="2313" priority="2390" operator="equal">
      <formula>"Protegida"</formula>
    </cfRule>
    <cfRule type="cellIs" dxfId="2312" priority="2391" operator="equal">
      <formula>"2 Entradas"</formula>
    </cfRule>
    <cfRule type="cellIs" dxfId="2311" priority="2392" operator="equal">
      <formula>"1 Entrada"</formula>
    </cfRule>
  </conditionalFormatting>
  <conditionalFormatting sqref="H84">
    <cfRule type="containsText" dxfId="2310" priority="2377" operator="containsText" text="GOL 70">
      <formula>NOT(ISERROR(SEARCH("GOL 70",H84)))</formula>
    </cfRule>
    <cfRule type="containsText" dxfId="2309" priority="2378" operator="containsText" text="CORNER DESCANSO">
      <formula>NOT(ISERROR(SEARCH("CORNER DESCANSO",H84)))</formula>
    </cfRule>
    <cfRule type="containsText" dxfId="2308" priority="2382" operator="containsText" text="BTS">
      <formula>NOT(ISERROR(SEARCH("BTS",H84)))</formula>
    </cfRule>
    <cfRule type="containsText" dxfId="2307" priority="2383" operator="containsText" text="CORNER FINAL">
      <formula>NOT(ISERROR(SEARCH("CORNER FINAL",H84)))</formula>
    </cfRule>
    <cfRule type="containsText" dxfId="2306" priority="2384" operator="containsText" text="GOL DESCANSO">
      <formula>NOT(ISERROR(SEARCH("GOL DESCANSO",H84)))</formula>
    </cfRule>
  </conditionalFormatting>
  <conditionalFormatting sqref="I83">
    <cfRule type="containsText" dxfId="2305" priority="2363" operator="containsText" text="Over 2.5">
      <formula>NOT(ISERROR(SEARCH("Over 2.5",I83)))</formula>
    </cfRule>
    <cfRule type="containsText" dxfId="2304" priority="2364" operator="containsText" text="BTS">
      <formula>NOT(ISERROR(SEARCH("BTS",I83)))</formula>
    </cfRule>
    <cfRule type="containsText" dxfId="2303" priority="2365" operator="containsText" text="No entrada">
      <formula>NOT(ISERROR(SEARCH("No entrada",I83)))</formula>
    </cfRule>
    <cfRule type="containsText" dxfId="2302" priority="2369" operator="containsText" text="2º Gol">
      <formula>NOT(ISERROR(SEARCH("2º Gol",I83)))</formula>
    </cfRule>
    <cfRule type="containsText" dxfId="2301" priority="2370" operator="containsText" text="1º Gol">
      <formula>NOT(ISERROR(SEARCH("1º Gol",I83)))</formula>
    </cfRule>
    <cfRule type="cellIs" dxfId="2300" priority="2371" operator="equal">
      <formula>"Protegida"</formula>
    </cfRule>
    <cfRule type="cellIs" dxfId="2299" priority="2372" operator="equal">
      <formula>"Cerrada"</formula>
    </cfRule>
    <cfRule type="cellIs" dxfId="2298" priority="2373" operator="equal">
      <formula>"Fallada"</formula>
    </cfRule>
    <cfRule type="cellIs" dxfId="2297" priority="2374" operator="equal">
      <formula>"Protegida"</formula>
    </cfRule>
    <cfRule type="cellIs" dxfId="2296" priority="2375" operator="equal">
      <formula>"2 Entradas"</formula>
    </cfRule>
    <cfRule type="cellIs" dxfId="2295" priority="2376" operator="equal">
      <formula>"1 Entrada"</formula>
    </cfRule>
  </conditionalFormatting>
  <conditionalFormatting sqref="H83">
    <cfRule type="containsText" dxfId="2294" priority="2361" operator="containsText" text="GOL 70">
      <formula>NOT(ISERROR(SEARCH("GOL 70",H83)))</formula>
    </cfRule>
    <cfRule type="containsText" dxfId="2293" priority="2362" operator="containsText" text="CORNER DESCANSO">
      <formula>NOT(ISERROR(SEARCH("CORNER DESCANSO",H83)))</formula>
    </cfRule>
    <cfRule type="containsText" dxfId="2292" priority="2366" operator="containsText" text="BTS">
      <formula>NOT(ISERROR(SEARCH("BTS",H83)))</formula>
    </cfRule>
    <cfRule type="containsText" dxfId="2291" priority="2367" operator="containsText" text="CORNER FINAL">
      <formula>NOT(ISERROR(SEARCH("CORNER FINAL",H83)))</formula>
    </cfRule>
    <cfRule type="containsText" dxfId="2290" priority="2368" operator="containsText" text="GOL DESCANSO">
      <formula>NOT(ISERROR(SEARCH("GOL DESCANSO",H83)))</formula>
    </cfRule>
  </conditionalFormatting>
  <conditionalFormatting sqref="I81">
    <cfRule type="containsText" dxfId="2289" priority="2347" operator="containsText" text="Over 2.5">
      <formula>NOT(ISERROR(SEARCH("Over 2.5",I81)))</formula>
    </cfRule>
    <cfRule type="containsText" dxfId="2288" priority="2348" operator="containsText" text="BTS">
      <formula>NOT(ISERROR(SEARCH("BTS",I81)))</formula>
    </cfRule>
    <cfRule type="containsText" dxfId="2287" priority="2349" operator="containsText" text="No entrada">
      <formula>NOT(ISERROR(SEARCH("No entrada",I81)))</formula>
    </cfRule>
    <cfRule type="containsText" dxfId="2286" priority="2353" operator="containsText" text="2º Gol">
      <formula>NOT(ISERROR(SEARCH("2º Gol",I81)))</formula>
    </cfRule>
    <cfRule type="containsText" dxfId="2285" priority="2354" operator="containsText" text="1º Gol">
      <formula>NOT(ISERROR(SEARCH("1º Gol",I81)))</formula>
    </cfRule>
    <cfRule type="cellIs" dxfId="2284" priority="2355" operator="equal">
      <formula>"Protegida"</formula>
    </cfRule>
    <cfRule type="cellIs" dxfId="2283" priority="2356" operator="equal">
      <formula>"Cerrada"</formula>
    </cfRule>
    <cfRule type="cellIs" dxfId="2282" priority="2357" operator="equal">
      <formula>"Fallada"</formula>
    </cfRule>
    <cfRule type="cellIs" dxfId="2281" priority="2358" operator="equal">
      <formula>"Protegida"</formula>
    </cfRule>
    <cfRule type="cellIs" dxfId="2280" priority="2359" operator="equal">
      <formula>"2 Entradas"</formula>
    </cfRule>
    <cfRule type="cellIs" dxfId="2279" priority="2360" operator="equal">
      <formula>"1 Entrada"</formula>
    </cfRule>
  </conditionalFormatting>
  <conditionalFormatting sqref="H81">
    <cfRule type="containsText" dxfId="2278" priority="2345" operator="containsText" text="GOL 70">
      <formula>NOT(ISERROR(SEARCH("GOL 70",H81)))</formula>
    </cfRule>
    <cfRule type="containsText" dxfId="2277" priority="2346" operator="containsText" text="CORNER DESCANSO">
      <formula>NOT(ISERROR(SEARCH("CORNER DESCANSO",H81)))</formula>
    </cfRule>
    <cfRule type="containsText" dxfId="2276" priority="2350" operator="containsText" text="BTS">
      <formula>NOT(ISERROR(SEARCH("BTS",H81)))</formula>
    </cfRule>
    <cfRule type="containsText" dxfId="2275" priority="2351" operator="containsText" text="CORNER FINAL">
      <formula>NOT(ISERROR(SEARCH("CORNER FINAL",H81)))</formula>
    </cfRule>
    <cfRule type="containsText" dxfId="2274" priority="2352" operator="containsText" text="GOL DESCANSO">
      <formula>NOT(ISERROR(SEARCH("GOL DESCANSO",H81)))</formula>
    </cfRule>
  </conditionalFormatting>
  <conditionalFormatting sqref="I80">
    <cfRule type="containsText" dxfId="2273" priority="2331" operator="containsText" text="Over 2.5">
      <formula>NOT(ISERROR(SEARCH("Over 2.5",I80)))</formula>
    </cfRule>
    <cfRule type="containsText" dxfId="2272" priority="2332" operator="containsText" text="BTS">
      <formula>NOT(ISERROR(SEARCH("BTS",I80)))</formula>
    </cfRule>
    <cfRule type="containsText" dxfId="2271" priority="2333" operator="containsText" text="No entrada">
      <formula>NOT(ISERROR(SEARCH("No entrada",I80)))</formula>
    </cfRule>
    <cfRule type="containsText" dxfId="2270" priority="2337" operator="containsText" text="2º Gol">
      <formula>NOT(ISERROR(SEARCH("2º Gol",I80)))</formula>
    </cfRule>
    <cfRule type="containsText" dxfId="2269" priority="2338" operator="containsText" text="1º Gol">
      <formula>NOT(ISERROR(SEARCH("1º Gol",I80)))</formula>
    </cfRule>
    <cfRule type="cellIs" dxfId="2268" priority="2339" operator="equal">
      <formula>"Protegida"</formula>
    </cfRule>
    <cfRule type="cellIs" dxfId="2267" priority="2340" operator="equal">
      <formula>"Cerrada"</formula>
    </cfRule>
    <cfRule type="cellIs" dxfId="2266" priority="2341" operator="equal">
      <formula>"Fallada"</formula>
    </cfRule>
    <cfRule type="cellIs" dxfId="2265" priority="2342" operator="equal">
      <formula>"Protegida"</formula>
    </cfRule>
    <cfRule type="cellIs" dxfId="2264" priority="2343" operator="equal">
      <formula>"2 Entradas"</formula>
    </cfRule>
    <cfRule type="cellIs" dxfId="2263" priority="2344" operator="equal">
      <formula>"1 Entrada"</formula>
    </cfRule>
  </conditionalFormatting>
  <conditionalFormatting sqref="H80">
    <cfRule type="containsText" dxfId="2262" priority="2329" operator="containsText" text="GOL 70">
      <formula>NOT(ISERROR(SEARCH("GOL 70",H80)))</formula>
    </cfRule>
    <cfRule type="containsText" dxfId="2261" priority="2330" operator="containsText" text="CORNER DESCANSO">
      <formula>NOT(ISERROR(SEARCH("CORNER DESCANSO",H80)))</formula>
    </cfRule>
    <cfRule type="containsText" dxfId="2260" priority="2334" operator="containsText" text="BTS">
      <formula>NOT(ISERROR(SEARCH("BTS",H80)))</formula>
    </cfRule>
    <cfRule type="containsText" dxfId="2259" priority="2335" operator="containsText" text="CORNER FINAL">
      <formula>NOT(ISERROR(SEARCH("CORNER FINAL",H80)))</formula>
    </cfRule>
    <cfRule type="containsText" dxfId="2258" priority="2336" operator="containsText" text="GOL DESCANSO">
      <formula>NOT(ISERROR(SEARCH("GOL DESCANSO",H80)))</formula>
    </cfRule>
  </conditionalFormatting>
  <conditionalFormatting sqref="I80">
    <cfRule type="containsText" dxfId="2257" priority="2315" operator="containsText" text="Over 2.5">
      <formula>NOT(ISERROR(SEARCH("Over 2.5",I80)))</formula>
    </cfRule>
    <cfRule type="containsText" dxfId="2256" priority="2316" operator="containsText" text="BTS">
      <formula>NOT(ISERROR(SEARCH("BTS",I80)))</formula>
    </cfRule>
    <cfRule type="containsText" dxfId="2255" priority="2317" operator="containsText" text="No entrada">
      <formula>NOT(ISERROR(SEARCH("No entrada",I80)))</formula>
    </cfRule>
    <cfRule type="containsText" dxfId="2254" priority="2321" operator="containsText" text="2º Gol">
      <formula>NOT(ISERROR(SEARCH("2º Gol",I80)))</formula>
    </cfRule>
    <cfRule type="containsText" dxfId="2253" priority="2322" operator="containsText" text="1º Gol">
      <formula>NOT(ISERROR(SEARCH("1º Gol",I80)))</formula>
    </cfRule>
    <cfRule type="cellIs" dxfId="2252" priority="2323" operator="equal">
      <formula>"Protegida"</formula>
    </cfRule>
    <cfRule type="cellIs" dxfId="2251" priority="2324" operator="equal">
      <formula>"Cerrada"</formula>
    </cfRule>
    <cfRule type="cellIs" dxfId="2250" priority="2325" operator="equal">
      <formula>"Fallada"</formula>
    </cfRule>
    <cfRule type="cellIs" dxfId="2249" priority="2326" operator="equal">
      <formula>"Protegida"</formula>
    </cfRule>
    <cfRule type="cellIs" dxfId="2248" priority="2327" operator="equal">
      <formula>"2 Entradas"</formula>
    </cfRule>
    <cfRule type="cellIs" dxfId="2247" priority="2328" operator="equal">
      <formula>"1 Entrada"</formula>
    </cfRule>
  </conditionalFormatting>
  <conditionalFormatting sqref="H80">
    <cfRule type="containsText" dxfId="2246" priority="2313" operator="containsText" text="GOL 70">
      <formula>NOT(ISERROR(SEARCH("GOL 70",H80)))</formula>
    </cfRule>
    <cfRule type="containsText" dxfId="2245" priority="2314" operator="containsText" text="CORNER DESCANSO">
      <formula>NOT(ISERROR(SEARCH("CORNER DESCANSO",H80)))</formula>
    </cfRule>
    <cfRule type="containsText" dxfId="2244" priority="2318" operator="containsText" text="BTS">
      <formula>NOT(ISERROR(SEARCH("BTS",H80)))</formula>
    </cfRule>
    <cfRule type="containsText" dxfId="2243" priority="2319" operator="containsText" text="CORNER FINAL">
      <formula>NOT(ISERROR(SEARCH("CORNER FINAL",H80)))</formula>
    </cfRule>
    <cfRule type="containsText" dxfId="2242" priority="2320" operator="containsText" text="GOL DESCANSO">
      <formula>NOT(ISERROR(SEARCH("GOL DESCANSO",H80)))</formula>
    </cfRule>
  </conditionalFormatting>
  <conditionalFormatting sqref="I84">
    <cfRule type="containsText" dxfId="2241" priority="2299" operator="containsText" text="Over 2.5">
      <formula>NOT(ISERROR(SEARCH("Over 2.5",I84)))</formula>
    </cfRule>
    <cfRule type="containsText" dxfId="2240" priority="2300" operator="containsText" text="BTS">
      <formula>NOT(ISERROR(SEARCH("BTS",I84)))</formula>
    </cfRule>
    <cfRule type="containsText" dxfId="2239" priority="2301" operator="containsText" text="No entrada">
      <formula>NOT(ISERROR(SEARCH("No entrada",I84)))</formula>
    </cfRule>
    <cfRule type="containsText" dxfId="2238" priority="2305" operator="containsText" text="2º Gol">
      <formula>NOT(ISERROR(SEARCH("2º Gol",I84)))</formula>
    </cfRule>
    <cfRule type="containsText" dxfId="2237" priority="2306" operator="containsText" text="1º Gol">
      <formula>NOT(ISERROR(SEARCH("1º Gol",I84)))</formula>
    </cfRule>
    <cfRule type="cellIs" dxfId="2236" priority="2307" operator="equal">
      <formula>"Protegida"</formula>
    </cfRule>
    <cfRule type="cellIs" dxfId="2235" priority="2308" operator="equal">
      <formula>"Cerrada"</formula>
    </cfRule>
    <cfRule type="cellIs" dxfId="2234" priority="2309" operator="equal">
      <formula>"Fallada"</formula>
    </cfRule>
    <cfRule type="cellIs" dxfId="2233" priority="2310" operator="equal">
      <formula>"Protegida"</formula>
    </cfRule>
    <cfRule type="cellIs" dxfId="2232" priority="2311" operator="equal">
      <formula>"2 Entradas"</formula>
    </cfRule>
    <cfRule type="cellIs" dxfId="2231" priority="2312" operator="equal">
      <formula>"1 Entrada"</formula>
    </cfRule>
  </conditionalFormatting>
  <conditionalFormatting sqref="H84">
    <cfRule type="containsText" dxfId="2230" priority="2297" operator="containsText" text="GOL 70">
      <formula>NOT(ISERROR(SEARCH("GOL 70",H84)))</formula>
    </cfRule>
    <cfRule type="containsText" dxfId="2229" priority="2298" operator="containsText" text="CORNER DESCANSO">
      <formula>NOT(ISERROR(SEARCH("CORNER DESCANSO",H84)))</formula>
    </cfRule>
    <cfRule type="containsText" dxfId="2228" priority="2302" operator="containsText" text="BTS">
      <formula>NOT(ISERROR(SEARCH("BTS",H84)))</formula>
    </cfRule>
    <cfRule type="containsText" dxfId="2227" priority="2303" operator="containsText" text="CORNER FINAL">
      <formula>NOT(ISERROR(SEARCH("CORNER FINAL",H84)))</formula>
    </cfRule>
    <cfRule type="containsText" dxfId="2226" priority="2304" operator="containsText" text="GOL DESCANSO">
      <formula>NOT(ISERROR(SEARCH("GOL DESCANSO",H84)))</formula>
    </cfRule>
  </conditionalFormatting>
  <conditionalFormatting sqref="I83">
    <cfRule type="containsText" dxfId="2225" priority="2283" operator="containsText" text="Over 2.5">
      <formula>NOT(ISERROR(SEARCH("Over 2.5",I83)))</formula>
    </cfRule>
    <cfRule type="containsText" dxfId="2224" priority="2284" operator="containsText" text="BTS">
      <formula>NOT(ISERROR(SEARCH("BTS",I83)))</formula>
    </cfRule>
    <cfRule type="containsText" dxfId="2223" priority="2285" operator="containsText" text="No entrada">
      <formula>NOT(ISERROR(SEARCH("No entrada",I83)))</formula>
    </cfRule>
    <cfRule type="containsText" dxfId="2222" priority="2289" operator="containsText" text="2º Gol">
      <formula>NOT(ISERROR(SEARCH("2º Gol",I83)))</formula>
    </cfRule>
    <cfRule type="containsText" dxfId="2221" priority="2290" operator="containsText" text="1º Gol">
      <formula>NOT(ISERROR(SEARCH("1º Gol",I83)))</formula>
    </cfRule>
    <cfRule type="cellIs" dxfId="2220" priority="2291" operator="equal">
      <formula>"Protegida"</formula>
    </cfRule>
    <cfRule type="cellIs" dxfId="2219" priority="2292" operator="equal">
      <formula>"Cerrada"</formula>
    </cfRule>
    <cfRule type="cellIs" dxfId="2218" priority="2293" operator="equal">
      <formula>"Fallada"</formula>
    </cfRule>
    <cfRule type="cellIs" dxfId="2217" priority="2294" operator="equal">
      <formula>"Protegida"</formula>
    </cfRule>
    <cfRule type="cellIs" dxfId="2216" priority="2295" operator="equal">
      <formula>"2 Entradas"</formula>
    </cfRule>
    <cfRule type="cellIs" dxfId="2215" priority="2296" operator="equal">
      <formula>"1 Entrada"</formula>
    </cfRule>
  </conditionalFormatting>
  <conditionalFormatting sqref="H83">
    <cfRule type="containsText" dxfId="2214" priority="2281" operator="containsText" text="GOL 70">
      <formula>NOT(ISERROR(SEARCH("GOL 70",H83)))</formula>
    </cfRule>
    <cfRule type="containsText" dxfId="2213" priority="2282" operator="containsText" text="CORNER DESCANSO">
      <formula>NOT(ISERROR(SEARCH("CORNER DESCANSO",H83)))</formula>
    </cfRule>
    <cfRule type="containsText" dxfId="2212" priority="2286" operator="containsText" text="BTS">
      <formula>NOT(ISERROR(SEARCH("BTS",H83)))</formula>
    </cfRule>
    <cfRule type="containsText" dxfId="2211" priority="2287" operator="containsText" text="CORNER FINAL">
      <formula>NOT(ISERROR(SEARCH("CORNER FINAL",H83)))</formula>
    </cfRule>
    <cfRule type="containsText" dxfId="2210" priority="2288" operator="containsText" text="GOL DESCANSO">
      <formula>NOT(ISERROR(SEARCH("GOL DESCANSO",H83)))</formula>
    </cfRule>
  </conditionalFormatting>
  <conditionalFormatting sqref="I84">
    <cfRule type="containsText" dxfId="2209" priority="2267" operator="containsText" text="Over 2.5">
      <formula>NOT(ISERROR(SEARCH("Over 2.5",I84)))</formula>
    </cfRule>
    <cfRule type="containsText" dxfId="2208" priority="2268" operator="containsText" text="BTS">
      <formula>NOT(ISERROR(SEARCH("BTS",I84)))</formula>
    </cfRule>
    <cfRule type="containsText" dxfId="2207" priority="2269" operator="containsText" text="No entrada">
      <formula>NOT(ISERROR(SEARCH("No entrada",I84)))</formula>
    </cfRule>
    <cfRule type="containsText" dxfId="2206" priority="2273" operator="containsText" text="2º Gol">
      <formula>NOT(ISERROR(SEARCH("2º Gol",I84)))</formula>
    </cfRule>
    <cfRule type="containsText" dxfId="2205" priority="2274" operator="containsText" text="1º Gol">
      <formula>NOT(ISERROR(SEARCH("1º Gol",I84)))</formula>
    </cfRule>
    <cfRule type="cellIs" dxfId="2204" priority="2275" operator="equal">
      <formula>"Protegida"</formula>
    </cfRule>
    <cfRule type="cellIs" dxfId="2203" priority="2276" operator="equal">
      <formula>"Cerrada"</formula>
    </cfRule>
    <cfRule type="cellIs" dxfId="2202" priority="2277" operator="equal">
      <formula>"Fallada"</formula>
    </cfRule>
    <cfRule type="cellIs" dxfId="2201" priority="2278" operator="equal">
      <formula>"Protegida"</formula>
    </cfRule>
    <cfRule type="cellIs" dxfId="2200" priority="2279" operator="equal">
      <formula>"2 Entradas"</formula>
    </cfRule>
    <cfRule type="cellIs" dxfId="2199" priority="2280" operator="equal">
      <formula>"1 Entrada"</formula>
    </cfRule>
  </conditionalFormatting>
  <conditionalFormatting sqref="H84">
    <cfRule type="containsText" dxfId="2198" priority="2265" operator="containsText" text="GOL 70">
      <formula>NOT(ISERROR(SEARCH("GOL 70",H84)))</formula>
    </cfRule>
    <cfRule type="containsText" dxfId="2197" priority="2266" operator="containsText" text="CORNER DESCANSO">
      <formula>NOT(ISERROR(SEARCH("CORNER DESCANSO",H84)))</formula>
    </cfRule>
    <cfRule type="containsText" dxfId="2196" priority="2270" operator="containsText" text="BTS">
      <formula>NOT(ISERROR(SEARCH("BTS",H84)))</formula>
    </cfRule>
    <cfRule type="containsText" dxfId="2195" priority="2271" operator="containsText" text="CORNER FINAL">
      <formula>NOT(ISERROR(SEARCH("CORNER FINAL",H84)))</formula>
    </cfRule>
    <cfRule type="containsText" dxfId="2194" priority="2272" operator="containsText" text="GOL DESCANSO">
      <formula>NOT(ISERROR(SEARCH("GOL DESCANSO",H84)))</formula>
    </cfRule>
  </conditionalFormatting>
  <conditionalFormatting sqref="I83">
    <cfRule type="containsText" dxfId="2193" priority="2251" operator="containsText" text="Over 2.5">
      <formula>NOT(ISERROR(SEARCH("Over 2.5",I83)))</formula>
    </cfRule>
    <cfRule type="containsText" dxfId="2192" priority="2252" operator="containsText" text="BTS">
      <formula>NOT(ISERROR(SEARCH("BTS",I83)))</formula>
    </cfRule>
    <cfRule type="containsText" dxfId="2191" priority="2253" operator="containsText" text="No entrada">
      <formula>NOT(ISERROR(SEARCH("No entrada",I83)))</formula>
    </cfRule>
    <cfRule type="containsText" dxfId="2190" priority="2257" operator="containsText" text="2º Gol">
      <formula>NOT(ISERROR(SEARCH("2º Gol",I83)))</formula>
    </cfRule>
    <cfRule type="containsText" dxfId="2189" priority="2258" operator="containsText" text="1º Gol">
      <formula>NOT(ISERROR(SEARCH("1º Gol",I83)))</formula>
    </cfRule>
    <cfRule type="cellIs" dxfId="2188" priority="2259" operator="equal">
      <formula>"Protegida"</formula>
    </cfRule>
    <cfRule type="cellIs" dxfId="2187" priority="2260" operator="equal">
      <formula>"Cerrada"</formula>
    </cfRule>
    <cfRule type="cellIs" dxfId="2186" priority="2261" operator="equal">
      <formula>"Fallada"</formula>
    </cfRule>
    <cfRule type="cellIs" dxfId="2185" priority="2262" operator="equal">
      <formula>"Protegida"</formula>
    </cfRule>
    <cfRule type="cellIs" dxfId="2184" priority="2263" operator="equal">
      <formula>"2 Entradas"</formula>
    </cfRule>
    <cfRule type="cellIs" dxfId="2183" priority="2264" operator="equal">
      <formula>"1 Entrada"</formula>
    </cfRule>
  </conditionalFormatting>
  <conditionalFormatting sqref="H83">
    <cfRule type="containsText" dxfId="2182" priority="2249" operator="containsText" text="GOL 70">
      <formula>NOT(ISERROR(SEARCH("GOL 70",H83)))</formula>
    </cfRule>
    <cfRule type="containsText" dxfId="2181" priority="2250" operator="containsText" text="CORNER DESCANSO">
      <formula>NOT(ISERROR(SEARCH("CORNER DESCANSO",H83)))</formula>
    </cfRule>
    <cfRule type="containsText" dxfId="2180" priority="2254" operator="containsText" text="BTS">
      <formula>NOT(ISERROR(SEARCH("BTS",H83)))</formula>
    </cfRule>
    <cfRule type="containsText" dxfId="2179" priority="2255" operator="containsText" text="CORNER FINAL">
      <formula>NOT(ISERROR(SEARCH("CORNER FINAL",H83)))</formula>
    </cfRule>
    <cfRule type="containsText" dxfId="2178" priority="2256" operator="containsText" text="GOL DESCANSO">
      <formula>NOT(ISERROR(SEARCH("GOL DESCANSO",H83)))</formula>
    </cfRule>
  </conditionalFormatting>
  <conditionalFormatting sqref="I82">
    <cfRule type="containsText" dxfId="2177" priority="2235" operator="containsText" text="Over 2.5">
      <formula>NOT(ISERROR(SEARCH("Over 2.5",I82)))</formula>
    </cfRule>
    <cfRule type="containsText" dxfId="2176" priority="2236" operator="containsText" text="BTS">
      <formula>NOT(ISERROR(SEARCH("BTS",I82)))</formula>
    </cfRule>
    <cfRule type="containsText" dxfId="2175" priority="2237" operator="containsText" text="No entrada">
      <formula>NOT(ISERROR(SEARCH("No entrada",I82)))</formula>
    </cfRule>
    <cfRule type="containsText" dxfId="2174" priority="2241" operator="containsText" text="2º Gol">
      <formula>NOT(ISERROR(SEARCH("2º Gol",I82)))</formula>
    </cfRule>
    <cfRule type="containsText" dxfId="2173" priority="2242" operator="containsText" text="1º Gol">
      <formula>NOT(ISERROR(SEARCH("1º Gol",I82)))</formula>
    </cfRule>
    <cfRule type="cellIs" dxfId="2172" priority="2243" operator="equal">
      <formula>"Protegida"</formula>
    </cfRule>
    <cfRule type="cellIs" dxfId="2171" priority="2244" operator="equal">
      <formula>"Cerrada"</formula>
    </cfRule>
    <cfRule type="cellIs" dxfId="2170" priority="2245" operator="equal">
      <formula>"Fallada"</formula>
    </cfRule>
    <cfRule type="cellIs" dxfId="2169" priority="2246" operator="equal">
      <formula>"Protegida"</formula>
    </cfRule>
    <cfRule type="cellIs" dxfId="2168" priority="2247" operator="equal">
      <formula>"2 Entradas"</formula>
    </cfRule>
    <cfRule type="cellIs" dxfId="2167" priority="2248" operator="equal">
      <formula>"1 Entrada"</formula>
    </cfRule>
  </conditionalFormatting>
  <conditionalFormatting sqref="H82">
    <cfRule type="containsText" dxfId="2166" priority="2233" operator="containsText" text="GOL 70">
      <formula>NOT(ISERROR(SEARCH("GOL 70",H82)))</formula>
    </cfRule>
    <cfRule type="containsText" dxfId="2165" priority="2234" operator="containsText" text="CORNER DESCANSO">
      <formula>NOT(ISERROR(SEARCH("CORNER DESCANSO",H82)))</formula>
    </cfRule>
    <cfRule type="containsText" dxfId="2164" priority="2238" operator="containsText" text="BTS">
      <formula>NOT(ISERROR(SEARCH("BTS",H82)))</formula>
    </cfRule>
    <cfRule type="containsText" dxfId="2163" priority="2239" operator="containsText" text="CORNER FINAL">
      <formula>NOT(ISERROR(SEARCH("CORNER FINAL",H82)))</formula>
    </cfRule>
    <cfRule type="containsText" dxfId="2162" priority="2240" operator="containsText" text="GOL DESCANSO">
      <formula>NOT(ISERROR(SEARCH("GOL DESCANSO",H82)))</formula>
    </cfRule>
  </conditionalFormatting>
  <conditionalFormatting sqref="I80">
    <cfRule type="containsText" dxfId="2161" priority="2219" operator="containsText" text="Over 2.5">
      <formula>NOT(ISERROR(SEARCH("Over 2.5",I80)))</formula>
    </cfRule>
    <cfRule type="containsText" dxfId="2160" priority="2220" operator="containsText" text="BTS">
      <formula>NOT(ISERROR(SEARCH("BTS",I80)))</formula>
    </cfRule>
    <cfRule type="containsText" dxfId="2159" priority="2221" operator="containsText" text="No entrada">
      <formula>NOT(ISERROR(SEARCH("No entrada",I80)))</formula>
    </cfRule>
    <cfRule type="containsText" dxfId="2158" priority="2225" operator="containsText" text="2º Gol">
      <formula>NOT(ISERROR(SEARCH("2º Gol",I80)))</formula>
    </cfRule>
    <cfRule type="containsText" dxfId="2157" priority="2226" operator="containsText" text="1º Gol">
      <formula>NOT(ISERROR(SEARCH("1º Gol",I80)))</formula>
    </cfRule>
    <cfRule type="cellIs" dxfId="2156" priority="2227" operator="equal">
      <formula>"Protegida"</formula>
    </cfRule>
    <cfRule type="cellIs" dxfId="2155" priority="2228" operator="equal">
      <formula>"Cerrada"</formula>
    </cfRule>
    <cfRule type="cellIs" dxfId="2154" priority="2229" operator="equal">
      <formula>"Fallada"</formula>
    </cfRule>
    <cfRule type="cellIs" dxfId="2153" priority="2230" operator="equal">
      <formula>"Protegida"</formula>
    </cfRule>
    <cfRule type="cellIs" dxfId="2152" priority="2231" operator="equal">
      <formula>"2 Entradas"</formula>
    </cfRule>
    <cfRule type="cellIs" dxfId="2151" priority="2232" operator="equal">
      <formula>"1 Entrada"</formula>
    </cfRule>
  </conditionalFormatting>
  <conditionalFormatting sqref="H80">
    <cfRule type="containsText" dxfId="2150" priority="2217" operator="containsText" text="GOL 70">
      <formula>NOT(ISERROR(SEARCH("GOL 70",H80)))</formula>
    </cfRule>
    <cfRule type="containsText" dxfId="2149" priority="2218" operator="containsText" text="CORNER DESCANSO">
      <formula>NOT(ISERROR(SEARCH("CORNER DESCANSO",H80)))</formula>
    </cfRule>
    <cfRule type="containsText" dxfId="2148" priority="2222" operator="containsText" text="BTS">
      <formula>NOT(ISERROR(SEARCH("BTS",H80)))</formula>
    </cfRule>
    <cfRule type="containsText" dxfId="2147" priority="2223" operator="containsText" text="CORNER FINAL">
      <formula>NOT(ISERROR(SEARCH("CORNER FINAL",H80)))</formula>
    </cfRule>
    <cfRule type="containsText" dxfId="2146" priority="2224" operator="containsText" text="GOL DESCANSO">
      <formula>NOT(ISERROR(SEARCH("GOL DESCANSO",H80)))</formula>
    </cfRule>
  </conditionalFormatting>
  <conditionalFormatting sqref="I85">
    <cfRule type="containsText" dxfId="2145" priority="2203" operator="containsText" text="Over 2.5">
      <formula>NOT(ISERROR(SEARCH("Over 2.5",I85)))</formula>
    </cfRule>
    <cfRule type="containsText" dxfId="2144" priority="2204" operator="containsText" text="BTS">
      <formula>NOT(ISERROR(SEARCH("BTS",I85)))</formula>
    </cfRule>
    <cfRule type="containsText" dxfId="2143" priority="2205" operator="containsText" text="No entrada">
      <formula>NOT(ISERROR(SEARCH("No entrada",I85)))</formula>
    </cfRule>
    <cfRule type="containsText" dxfId="2142" priority="2209" operator="containsText" text="2º Gol">
      <formula>NOT(ISERROR(SEARCH("2º Gol",I85)))</formula>
    </cfRule>
    <cfRule type="containsText" dxfId="2141" priority="2210" operator="containsText" text="1º Gol">
      <formula>NOT(ISERROR(SEARCH("1º Gol",I85)))</formula>
    </cfRule>
    <cfRule type="cellIs" dxfId="2140" priority="2211" operator="equal">
      <formula>"Protegida"</formula>
    </cfRule>
    <cfRule type="cellIs" dxfId="2139" priority="2212" operator="equal">
      <formula>"Cerrada"</formula>
    </cfRule>
    <cfRule type="cellIs" dxfId="2138" priority="2213" operator="equal">
      <formula>"Fallada"</formula>
    </cfRule>
    <cfRule type="cellIs" dxfId="2137" priority="2214" operator="equal">
      <formula>"Protegida"</formula>
    </cfRule>
    <cfRule type="cellIs" dxfId="2136" priority="2215" operator="equal">
      <formula>"2 Entradas"</formula>
    </cfRule>
    <cfRule type="cellIs" dxfId="2135" priority="2216" operator="equal">
      <formula>"1 Entrada"</formula>
    </cfRule>
  </conditionalFormatting>
  <conditionalFormatting sqref="H85">
    <cfRule type="containsText" dxfId="2134" priority="2201" operator="containsText" text="GOL 70">
      <formula>NOT(ISERROR(SEARCH("GOL 70",H85)))</formula>
    </cfRule>
    <cfRule type="containsText" dxfId="2133" priority="2202" operator="containsText" text="CORNER DESCANSO">
      <formula>NOT(ISERROR(SEARCH("CORNER DESCANSO",H85)))</formula>
    </cfRule>
    <cfRule type="containsText" dxfId="2132" priority="2206" operator="containsText" text="BTS">
      <formula>NOT(ISERROR(SEARCH("BTS",H85)))</formula>
    </cfRule>
    <cfRule type="containsText" dxfId="2131" priority="2207" operator="containsText" text="CORNER FINAL">
      <formula>NOT(ISERROR(SEARCH("CORNER FINAL",H85)))</formula>
    </cfRule>
    <cfRule type="containsText" dxfId="2130" priority="2208" operator="containsText" text="GOL DESCANSO">
      <formula>NOT(ISERROR(SEARCH("GOL DESCANSO",H85)))</formula>
    </cfRule>
  </conditionalFormatting>
  <conditionalFormatting sqref="I85">
    <cfRule type="containsText" dxfId="2129" priority="2187" operator="containsText" text="Over 2.5">
      <formula>NOT(ISERROR(SEARCH("Over 2.5",I85)))</formula>
    </cfRule>
    <cfRule type="containsText" dxfId="2128" priority="2188" operator="containsText" text="BTS">
      <formula>NOT(ISERROR(SEARCH("BTS",I85)))</formula>
    </cfRule>
    <cfRule type="containsText" dxfId="2127" priority="2189" operator="containsText" text="No entrada">
      <formula>NOT(ISERROR(SEARCH("No entrada",I85)))</formula>
    </cfRule>
    <cfRule type="containsText" dxfId="2126" priority="2193" operator="containsText" text="2º Gol">
      <formula>NOT(ISERROR(SEARCH("2º Gol",I85)))</formula>
    </cfRule>
    <cfRule type="containsText" dxfId="2125" priority="2194" operator="containsText" text="1º Gol">
      <formula>NOT(ISERROR(SEARCH("1º Gol",I85)))</formula>
    </cfRule>
    <cfRule type="cellIs" dxfId="2124" priority="2195" operator="equal">
      <formula>"Protegida"</formula>
    </cfRule>
    <cfRule type="cellIs" dxfId="2123" priority="2196" operator="equal">
      <formula>"Cerrada"</formula>
    </cfRule>
    <cfRule type="cellIs" dxfId="2122" priority="2197" operator="equal">
      <formula>"Fallada"</formula>
    </cfRule>
    <cfRule type="cellIs" dxfId="2121" priority="2198" operator="equal">
      <formula>"Protegida"</formula>
    </cfRule>
    <cfRule type="cellIs" dxfId="2120" priority="2199" operator="equal">
      <formula>"2 Entradas"</formula>
    </cfRule>
    <cfRule type="cellIs" dxfId="2119" priority="2200" operator="equal">
      <formula>"1 Entrada"</formula>
    </cfRule>
  </conditionalFormatting>
  <conditionalFormatting sqref="H85">
    <cfRule type="containsText" dxfId="2118" priority="2185" operator="containsText" text="GOL 70">
      <formula>NOT(ISERROR(SEARCH("GOL 70",H85)))</formula>
    </cfRule>
    <cfRule type="containsText" dxfId="2117" priority="2186" operator="containsText" text="CORNER DESCANSO">
      <formula>NOT(ISERROR(SEARCH("CORNER DESCANSO",H85)))</formula>
    </cfRule>
    <cfRule type="containsText" dxfId="2116" priority="2190" operator="containsText" text="BTS">
      <formula>NOT(ISERROR(SEARCH("BTS",H85)))</formula>
    </cfRule>
    <cfRule type="containsText" dxfId="2115" priority="2191" operator="containsText" text="CORNER FINAL">
      <formula>NOT(ISERROR(SEARCH("CORNER FINAL",H85)))</formula>
    </cfRule>
    <cfRule type="containsText" dxfId="2114" priority="2192" operator="containsText" text="GOL DESCANSO">
      <formula>NOT(ISERROR(SEARCH("GOL DESCANSO",H85)))</formula>
    </cfRule>
  </conditionalFormatting>
  <conditionalFormatting sqref="I85">
    <cfRule type="containsText" dxfId="2113" priority="2171" operator="containsText" text="Over 2.5">
      <formula>NOT(ISERROR(SEARCH("Over 2.5",I85)))</formula>
    </cfRule>
    <cfRule type="containsText" dxfId="2112" priority="2172" operator="containsText" text="BTS">
      <formula>NOT(ISERROR(SEARCH("BTS",I85)))</formula>
    </cfRule>
    <cfRule type="containsText" dxfId="2111" priority="2173" operator="containsText" text="No entrada">
      <formula>NOT(ISERROR(SEARCH("No entrada",I85)))</formula>
    </cfRule>
    <cfRule type="containsText" dxfId="2110" priority="2177" operator="containsText" text="2º Gol">
      <formula>NOT(ISERROR(SEARCH("2º Gol",I85)))</formula>
    </cfRule>
    <cfRule type="containsText" dxfId="2109" priority="2178" operator="containsText" text="1º Gol">
      <formula>NOT(ISERROR(SEARCH("1º Gol",I85)))</formula>
    </cfRule>
    <cfRule type="cellIs" dxfId="2108" priority="2179" operator="equal">
      <formula>"Protegida"</formula>
    </cfRule>
    <cfRule type="cellIs" dxfId="2107" priority="2180" operator="equal">
      <formula>"Cerrada"</formula>
    </cfRule>
    <cfRule type="cellIs" dxfId="2106" priority="2181" operator="equal">
      <formula>"Fallada"</formula>
    </cfRule>
    <cfRule type="cellIs" dxfId="2105" priority="2182" operator="equal">
      <formula>"Protegida"</formula>
    </cfRule>
    <cfRule type="cellIs" dxfId="2104" priority="2183" operator="equal">
      <formula>"2 Entradas"</formula>
    </cfRule>
    <cfRule type="cellIs" dxfId="2103" priority="2184" operator="equal">
      <formula>"1 Entrada"</formula>
    </cfRule>
  </conditionalFormatting>
  <conditionalFormatting sqref="H85">
    <cfRule type="containsText" dxfId="2102" priority="2169" operator="containsText" text="GOL 70">
      <formula>NOT(ISERROR(SEARCH("GOL 70",H85)))</formula>
    </cfRule>
    <cfRule type="containsText" dxfId="2101" priority="2170" operator="containsText" text="CORNER DESCANSO">
      <formula>NOT(ISERROR(SEARCH("CORNER DESCANSO",H85)))</formula>
    </cfRule>
    <cfRule type="containsText" dxfId="2100" priority="2174" operator="containsText" text="BTS">
      <formula>NOT(ISERROR(SEARCH("BTS",H85)))</formula>
    </cfRule>
    <cfRule type="containsText" dxfId="2099" priority="2175" operator="containsText" text="CORNER FINAL">
      <formula>NOT(ISERROR(SEARCH("CORNER FINAL",H85)))</formula>
    </cfRule>
    <cfRule type="containsText" dxfId="2098" priority="2176" operator="containsText" text="GOL DESCANSO">
      <formula>NOT(ISERROR(SEARCH("GOL DESCANSO",H85)))</formula>
    </cfRule>
  </conditionalFormatting>
  <conditionalFormatting sqref="I85">
    <cfRule type="containsText" dxfId="2097" priority="2155" operator="containsText" text="Over 2.5">
      <formula>NOT(ISERROR(SEARCH("Over 2.5",I85)))</formula>
    </cfRule>
    <cfRule type="containsText" dxfId="2096" priority="2156" operator="containsText" text="BTS">
      <formula>NOT(ISERROR(SEARCH("BTS",I85)))</formula>
    </cfRule>
    <cfRule type="containsText" dxfId="2095" priority="2157" operator="containsText" text="No entrada">
      <formula>NOT(ISERROR(SEARCH("No entrada",I85)))</formula>
    </cfRule>
    <cfRule type="containsText" dxfId="2094" priority="2161" operator="containsText" text="2º Gol">
      <formula>NOT(ISERROR(SEARCH("2º Gol",I85)))</formula>
    </cfRule>
    <cfRule type="containsText" dxfId="2093" priority="2162" operator="containsText" text="1º Gol">
      <formula>NOT(ISERROR(SEARCH("1º Gol",I85)))</formula>
    </cfRule>
    <cfRule type="cellIs" dxfId="2092" priority="2163" operator="equal">
      <formula>"Protegida"</formula>
    </cfRule>
    <cfRule type="cellIs" dxfId="2091" priority="2164" operator="equal">
      <formula>"Cerrada"</formula>
    </cfRule>
    <cfRule type="cellIs" dxfId="2090" priority="2165" operator="equal">
      <formula>"Fallada"</formula>
    </cfRule>
    <cfRule type="cellIs" dxfId="2089" priority="2166" operator="equal">
      <formula>"Protegida"</formula>
    </cfRule>
    <cfRule type="cellIs" dxfId="2088" priority="2167" operator="equal">
      <formula>"2 Entradas"</formula>
    </cfRule>
    <cfRule type="cellIs" dxfId="2087" priority="2168" operator="equal">
      <formula>"1 Entrada"</formula>
    </cfRule>
  </conditionalFormatting>
  <conditionalFormatting sqref="H85">
    <cfRule type="containsText" dxfId="2086" priority="2153" operator="containsText" text="GOL 70">
      <formula>NOT(ISERROR(SEARCH("GOL 70",H85)))</formula>
    </cfRule>
    <cfRule type="containsText" dxfId="2085" priority="2154" operator="containsText" text="CORNER DESCANSO">
      <formula>NOT(ISERROR(SEARCH("CORNER DESCANSO",H85)))</formula>
    </cfRule>
    <cfRule type="containsText" dxfId="2084" priority="2158" operator="containsText" text="BTS">
      <formula>NOT(ISERROR(SEARCH("BTS",H85)))</formula>
    </cfRule>
    <cfRule type="containsText" dxfId="2083" priority="2159" operator="containsText" text="CORNER FINAL">
      <formula>NOT(ISERROR(SEARCH("CORNER FINAL",H85)))</formula>
    </cfRule>
    <cfRule type="containsText" dxfId="2082" priority="2160" operator="containsText" text="GOL DESCANSO">
      <formula>NOT(ISERROR(SEARCH("GOL DESCANSO",H85)))</formula>
    </cfRule>
  </conditionalFormatting>
  <conditionalFormatting sqref="I85">
    <cfRule type="containsText" dxfId="2081" priority="2139" operator="containsText" text="Over 2.5">
      <formula>NOT(ISERROR(SEARCH("Over 2.5",I85)))</formula>
    </cfRule>
    <cfRule type="containsText" dxfId="2080" priority="2140" operator="containsText" text="BTS">
      <formula>NOT(ISERROR(SEARCH("BTS",I85)))</formula>
    </cfRule>
    <cfRule type="containsText" dxfId="2079" priority="2141" operator="containsText" text="No entrada">
      <formula>NOT(ISERROR(SEARCH("No entrada",I85)))</formula>
    </cfRule>
    <cfRule type="containsText" dxfId="2078" priority="2145" operator="containsText" text="2º Gol">
      <formula>NOT(ISERROR(SEARCH("2º Gol",I85)))</formula>
    </cfRule>
    <cfRule type="containsText" dxfId="2077" priority="2146" operator="containsText" text="1º Gol">
      <formula>NOT(ISERROR(SEARCH("1º Gol",I85)))</formula>
    </cfRule>
    <cfRule type="cellIs" dxfId="2076" priority="2147" operator="equal">
      <formula>"Protegida"</formula>
    </cfRule>
    <cfRule type="cellIs" dxfId="2075" priority="2148" operator="equal">
      <formula>"Cerrada"</formula>
    </cfRule>
    <cfRule type="cellIs" dxfId="2074" priority="2149" operator="equal">
      <formula>"Fallada"</formula>
    </cfRule>
    <cfRule type="cellIs" dxfId="2073" priority="2150" operator="equal">
      <formula>"Protegida"</formula>
    </cfRule>
    <cfRule type="cellIs" dxfId="2072" priority="2151" operator="equal">
      <formula>"2 Entradas"</formula>
    </cfRule>
    <cfRule type="cellIs" dxfId="2071" priority="2152" operator="equal">
      <formula>"1 Entrada"</formula>
    </cfRule>
  </conditionalFormatting>
  <conditionalFormatting sqref="H85">
    <cfRule type="containsText" dxfId="2070" priority="2137" operator="containsText" text="GOL 70">
      <formula>NOT(ISERROR(SEARCH("GOL 70",H85)))</formula>
    </cfRule>
    <cfRule type="containsText" dxfId="2069" priority="2138" operator="containsText" text="CORNER DESCANSO">
      <formula>NOT(ISERROR(SEARCH("CORNER DESCANSO",H85)))</formula>
    </cfRule>
    <cfRule type="containsText" dxfId="2068" priority="2142" operator="containsText" text="BTS">
      <formula>NOT(ISERROR(SEARCH("BTS",H85)))</formula>
    </cfRule>
    <cfRule type="containsText" dxfId="2067" priority="2143" operator="containsText" text="CORNER FINAL">
      <formula>NOT(ISERROR(SEARCH("CORNER FINAL",H85)))</formula>
    </cfRule>
    <cfRule type="containsText" dxfId="2066" priority="2144" operator="containsText" text="GOL DESCANSO">
      <formula>NOT(ISERROR(SEARCH("GOL DESCANSO",H85)))</formula>
    </cfRule>
  </conditionalFormatting>
  <conditionalFormatting sqref="I85">
    <cfRule type="containsText" dxfId="2065" priority="2123" operator="containsText" text="Over 2.5">
      <formula>NOT(ISERROR(SEARCH("Over 2.5",I85)))</formula>
    </cfRule>
    <cfRule type="containsText" dxfId="2064" priority="2124" operator="containsText" text="BTS">
      <formula>NOT(ISERROR(SEARCH("BTS",I85)))</formula>
    </cfRule>
    <cfRule type="containsText" dxfId="2063" priority="2125" operator="containsText" text="No entrada">
      <formula>NOT(ISERROR(SEARCH("No entrada",I85)))</formula>
    </cfRule>
    <cfRule type="containsText" dxfId="2062" priority="2129" operator="containsText" text="2º Gol">
      <formula>NOT(ISERROR(SEARCH("2º Gol",I85)))</formula>
    </cfRule>
    <cfRule type="containsText" dxfId="2061" priority="2130" operator="containsText" text="1º Gol">
      <formula>NOT(ISERROR(SEARCH("1º Gol",I85)))</formula>
    </cfRule>
    <cfRule type="cellIs" dxfId="2060" priority="2131" operator="equal">
      <formula>"Protegida"</formula>
    </cfRule>
    <cfRule type="cellIs" dxfId="2059" priority="2132" operator="equal">
      <formula>"Cerrada"</formula>
    </cfRule>
    <cfRule type="cellIs" dxfId="2058" priority="2133" operator="equal">
      <formula>"Fallada"</formula>
    </cfRule>
    <cfRule type="cellIs" dxfId="2057" priority="2134" operator="equal">
      <formula>"Protegida"</formula>
    </cfRule>
    <cfRule type="cellIs" dxfId="2056" priority="2135" operator="equal">
      <formula>"2 Entradas"</formula>
    </cfRule>
    <cfRule type="cellIs" dxfId="2055" priority="2136" operator="equal">
      <formula>"1 Entrada"</formula>
    </cfRule>
  </conditionalFormatting>
  <conditionalFormatting sqref="H85">
    <cfRule type="containsText" dxfId="2054" priority="2121" operator="containsText" text="GOL 70">
      <formula>NOT(ISERROR(SEARCH("GOL 70",H85)))</formula>
    </cfRule>
    <cfRule type="containsText" dxfId="2053" priority="2122" operator="containsText" text="CORNER DESCANSO">
      <formula>NOT(ISERROR(SEARCH("CORNER DESCANSO",H85)))</formula>
    </cfRule>
    <cfRule type="containsText" dxfId="2052" priority="2126" operator="containsText" text="BTS">
      <formula>NOT(ISERROR(SEARCH("BTS",H85)))</formula>
    </cfRule>
    <cfRule type="containsText" dxfId="2051" priority="2127" operator="containsText" text="CORNER FINAL">
      <formula>NOT(ISERROR(SEARCH("CORNER FINAL",H85)))</formula>
    </cfRule>
    <cfRule type="containsText" dxfId="2050" priority="2128" operator="containsText" text="GOL DESCANSO">
      <formula>NOT(ISERROR(SEARCH("GOL DESCANSO",H85)))</formula>
    </cfRule>
  </conditionalFormatting>
  <conditionalFormatting sqref="I85">
    <cfRule type="containsText" dxfId="2049" priority="2107" operator="containsText" text="Over 2.5">
      <formula>NOT(ISERROR(SEARCH("Over 2.5",I85)))</formula>
    </cfRule>
    <cfRule type="containsText" dxfId="2048" priority="2108" operator="containsText" text="BTS">
      <formula>NOT(ISERROR(SEARCH("BTS",I85)))</formula>
    </cfRule>
    <cfRule type="containsText" dxfId="2047" priority="2109" operator="containsText" text="No entrada">
      <formula>NOT(ISERROR(SEARCH("No entrada",I85)))</formula>
    </cfRule>
    <cfRule type="containsText" dxfId="2046" priority="2113" operator="containsText" text="2º Gol">
      <formula>NOT(ISERROR(SEARCH("2º Gol",I85)))</formula>
    </cfRule>
    <cfRule type="containsText" dxfId="2045" priority="2114" operator="containsText" text="1º Gol">
      <formula>NOT(ISERROR(SEARCH("1º Gol",I85)))</formula>
    </cfRule>
    <cfRule type="cellIs" dxfId="2044" priority="2115" operator="equal">
      <formula>"Protegida"</formula>
    </cfRule>
    <cfRule type="cellIs" dxfId="2043" priority="2116" operator="equal">
      <formula>"Cerrada"</formula>
    </cfRule>
    <cfRule type="cellIs" dxfId="2042" priority="2117" operator="equal">
      <formula>"Fallada"</formula>
    </cfRule>
    <cfRule type="cellIs" dxfId="2041" priority="2118" operator="equal">
      <formula>"Protegida"</formula>
    </cfRule>
    <cfRule type="cellIs" dxfId="2040" priority="2119" operator="equal">
      <formula>"2 Entradas"</formula>
    </cfRule>
    <cfRule type="cellIs" dxfId="2039" priority="2120" operator="equal">
      <formula>"1 Entrada"</formula>
    </cfRule>
  </conditionalFormatting>
  <conditionalFormatting sqref="H85">
    <cfRule type="containsText" dxfId="2038" priority="2105" operator="containsText" text="GOL 70">
      <formula>NOT(ISERROR(SEARCH("GOL 70",H85)))</formula>
    </cfRule>
    <cfRule type="containsText" dxfId="2037" priority="2106" operator="containsText" text="CORNER DESCANSO">
      <formula>NOT(ISERROR(SEARCH("CORNER DESCANSO",H85)))</formula>
    </cfRule>
    <cfRule type="containsText" dxfId="2036" priority="2110" operator="containsText" text="BTS">
      <formula>NOT(ISERROR(SEARCH("BTS",H85)))</formula>
    </cfRule>
    <cfRule type="containsText" dxfId="2035" priority="2111" operator="containsText" text="CORNER FINAL">
      <formula>NOT(ISERROR(SEARCH("CORNER FINAL",H85)))</formula>
    </cfRule>
    <cfRule type="containsText" dxfId="2034" priority="2112" operator="containsText" text="GOL DESCANSO">
      <formula>NOT(ISERROR(SEARCH("GOL DESCANSO",H85)))</formula>
    </cfRule>
  </conditionalFormatting>
  <conditionalFormatting sqref="I85">
    <cfRule type="containsText" dxfId="2033" priority="2091" operator="containsText" text="Over 2.5">
      <formula>NOT(ISERROR(SEARCH("Over 2.5",I85)))</formula>
    </cfRule>
    <cfRule type="containsText" dxfId="2032" priority="2092" operator="containsText" text="BTS">
      <formula>NOT(ISERROR(SEARCH("BTS",I85)))</formula>
    </cfRule>
    <cfRule type="containsText" dxfId="2031" priority="2093" operator="containsText" text="No entrada">
      <formula>NOT(ISERROR(SEARCH("No entrada",I85)))</formula>
    </cfRule>
    <cfRule type="containsText" dxfId="2030" priority="2097" operator="containsText" text="2º Gol">
      <formula>NOT(ISERROR(SEARCH("2º Gol",I85)))</formula>
    </cfRule>
    <cfRule type="containsText" dxfId="2029" priority="2098" operator="containsText" text="1º Gol">
      <formula>NOT(ISERROR(SEARCH("1º Gol",I85)))</formula>
    </cfRule>
    <cfRule type="cellIs" dxfId="2028" priority="2099" operator="equal">
      <formula>"Protegida"</formula>
    </cfRule>
    <cfRule type="cellIs" dxfId="2027" priority="2100" operator="equal">
      <formula>"Cerrada"</formula>
    </cfRule>
    <cfRule type="cellIs" dxfId="2026" priority="2101" operator="equal">
      <formula>"Fallada"</formula>
    </cfRule>
    <cfRule type="cellIs" dxfId="2025" priority="2102" operator="equal">
      <formula>"Protegida"</formula>
    </cfRule>
    <cfRule type="cellIs" dxfId="2024" priority="2103" operator="equal">
      <formula>"2 Entradas"</formula>
    </cfRule>
    <cfRule type="cellIs" dxfId="2023" priority="2104" operator="equal">
      <formula>"1 Entrada"</formula>
    </cfRule>
  </conditionalFormatting>
  <conditionalFormatting sqref="H85">
    <cfRule type="containsText" dxfId="2022" priority="2089" operator="containsText" text="GOL 70">
      <formula>NOT(ISERROR(SEARCH("GOL 70",H85)))</formula>
    </cfRule>
    <cfRule type="containsText" dxfId="2021" priority="2090" operator="containsText" text="CORNER DESCANSO">
      <formula>NOT(ISERROR(SEARCH("CORNER DESCANSO",H85)))</formula>
    </cfRule>
    <cfRule type="containsText" dxfId="2020" priority="2094" operator="containsText" text="BTS">
      <formula>NOT(ISERROR(SEARCH("BTS",H85)))</formula>
    </cfRule>
    <cfRule type="containsText" dxfId="2019" priority="2095" operator="containsText" text="CORNER FINAL">
      <formula>NOT(ISERROR(SEARCH("CORNER FINAL",H85)))</formula>
    </cfRule>
    <cfRule type="containsText" dxfId="2018" priority="2096" operator="containsText" text="GOL DESCANSO">
      <formula>NOT(ISERROR(SEARCH("GOL DESCANSO",H85)))</formula>
    </cfRule>
  </conditionalFormatting>
  <conditionalFormatting sqref="I85">
    <cfRule type="containsText" dxfId="2017" priority="2075" operator="containsText" text="Over 2.5">
      <formula>NOT(ISERROR(SEARCH("Over 2.5",I85)))</formula>
    </cfRule>
    <cfRule type="containsText" dxfId="2016" priority="2076" operator="containsText" text="BTS">
      <formula>NOT(ISERROR(SEARCH("BTS",I85)))</formula>
    </cfRule>
    <cfRule type="containsText" dxfId="2015" priority="2077" operator="containsText" text="No entrada">
      <formula>NOT(ISERROR(SEARCH("No entrada",I85)))</formula>
    </cfRule>
    <cfRule type="containsText" dxfId="2014" priority="2081" operator="containsText" text="2º Gol">
      <formula>NOT(ISERROR(SEARCH("2º Gol",I85)))</formula>
    </cfRule>
    <cfRule type="containsText" dxfId="2013" priority="2082" operator="containsText" text="1º Gol">
      <formula>NOT(ISERROR(SEARCH("1º Gol",I85)))</formula>
    </cfRule>
    <cfRule type="cellIs" dxfId="2012" priority="2083" operator="equal">
      <formula>"Protegida"</formula>
    </cfRule>
    <cfRule type="cellIs" dxfId="2011" priority="2084" operator="equal">
      <formula>"Cerrada"</formula>
    </cfRule>
    <cfRule type="cellIs" dxfId="2010" priority="2085" operator="equal">
      <formula>"Fallada"</formula>
    </cfRule>
    <cfRule type="cellIs" dxfId="2009" priority="2086" operator="equal">
      <formula>"Protegida"</formula>
    </cfRule>
    <cfRule type="cellIs" dxfId="2008" priority="2087" operator="equal">
      <formula>"2 Entradas"</formula>
    </cfRule>
    <cfRule type="cellIs" dxfId="2007" priority="2088" operator="equal">
      <formula>"1 Entrada"</formula>
    </cfRule>
  </conditionalFormatting>
  <conditionalFormatting sqref="H85">
    <cfRule type="containsText" dxfId="2006" priority="2073" operator="containsText" text="GOL 70">
      <formula>NOT(ISERROR(SEARCH("GOL 70",H85)))</formula>
    </cfRule>
    <cfRule type="containsText" dxfId="2005" priority="2074" operator="containsText" text="CORNER DESCANSO">
      <formula>NOT(ISERROR(SEARCH("CORNER DESCANSO",H85)))</formula>
    </cfRule>
    <cfRule type="containsText" dxfId="2004" priority="2078" operator="containsText" text="BTS">
      <formula>NOT(ISERROR(SEARCH("BTS",H85)))</formula>
    </cfRule>
    <cfRule type="containsText" dxfId="2003" priority="2079" operator="containsText" text="CORNER FINAL">
      <formula>NOT(ISERROR(SEARCH("CORNER FINAL",H85)))</formula>
    </cfRule>
    <cfRule type="containsText" dxfId="2002" priority="2080" operator="containsText" text="GOL DESCANSO">
      <formula>NOT(ISERROR(SEARCH("GOL DESCANSO",H85)))</formula>
    </cfRule>
  </conditionalFormatting>
  <conditionalFormatting sqref="I85">
    <cfRule type="containsText" dxfId="2001" priority="2059" operator="containsText" text="Over 2.5">
      <formula>NOT(ISERROR(SEARCH("Over 2.5",I85)))</formula>
    </cfRule>
    <cfRule type="containsText" dxfId="2000" priority="2060" operator="containsText" text="BTS">
      <formula>NOT(ISERROR(SEARCH("BTS",I85)))</formula>
    </cfRule>
    <cfRule type="containsText" dxfId="1999" priority="2061" operator="containsText" text="No entrada">
      <formula>NOT(ISERROR(SEARCH("No entrada",I85)))</formula>
    </cfRule>
    <cfRule type="containsText" dxfId="1998" priority="2065" operator="containsText" text="2º Gol">
      <formula>NOT(ISERROR(SEARCH("2º Gol",I85)))</formula>
    </cfRule>
    <cfRule type="containsText" dxfId="1997" priority="2066" operator="containsText" text="1º Gol">
      <formula>NOT(ISERROR(SEARCH("1º Gol",I85)))</formula>
    </cfRule>
    <cfRule type="cellIs" dxfId="1996" priority="2067" operator="equal">
      <formula>"Protegida"</formula>
    </cfRule>
    <cfRule type="cellIs" dxfId="1995" priority="2068" operator="equal">
      <formula>"Cerrada"</formula>
    </cfRule>
    <cfRule type="cellIs" dxfId="1994" priority="2069" operator="equal">
      <formula>"Fallada"</formula>
    </cfRule>
    <cfRule type="cellIs" dxfId="1993" priority="2070" operator="equal">
      <formula>"Protegida"</formula>
    </cfRule>
    <cfRule type="cellIs" dxfId="1992" priority="2071" operator="equal">
      <formula>"2 Entradas"</formula>
    </cfRule>
    <cfRule type="cellIs" dxfId="1991" priority="2072" operator="equal">
      <formula>"1 Entrada"</formula>
    </cfRule>
  </conditionalFormatting>
  <conditionalFormatting sqref="H85">
    <cfRule type="containsText" dxfId="1990" priority="2057" operator="containsText" text="GOL 70">
      <formula>NOT(ISERROR(SEARCH("GOL 70",H85)))</formula>
    </cfRule>
    <cfRule type="containsText" dxfId="1989" priority="2058" operator="containsText" text="CORNER DESCANSO">
      <formula>NOT(ISERROR(SEARCH("CORNER DESCANSO",H85)))</formula>
    </cfRule>
    <cfRule type="containsText" dxfId="1988" priority="2062" operator="containsText" text="BTS">
      <formula>NOT(ISERROR(SEARCH("BTS",H85)))</formula>
    </cfRule>
    <cfRule type="containsText" dxfId="1987" priority="2063" operator="containsText" text="CORNER FINAL">
      <formula>NOT(ISERROR(SEARCH("CORNER FINAL",H85)))</formula>
    </cfRule>
    <cfRule type="containsText" dxfId="1986" priority="2064" operator="containsText" text="GOL DESCANSO">
      <formula>NOT(ISERROR(SEARCH("GOL DESCANSO",H85)))</formula>
    </cfRule>
  </conditionalFormatting>
  <conditionalFormatting sqref="I85">
    <cfRule type="containsText" dxfId="1985" priority="2043" operator="containsText" text="Over 2.5">
      <formula>NOT(ISERROR(SEARCH("Over 2.5",I85)))</formula>
    </cfRule>
    <cfRule type="containsText" dxfId="1984" priority="2044" operator="containsText" text="BTS">
      <formula>NOT(ISERROR(SEARCH("BTS",I85)))</formula>
    </cfRule>
    <cfRule type="containsText" dxfId="1983" priority="2045" operator="containsText" text="No entrada">
      <formula>NOT(ISERROR(SEARCH("No entrada",I85)))</formula>
    </cfRule>
    <cfRule type="containsText" dxfId="1982" priority="2049" operator="containsText" text="2º Gol">
      <formula>NOT(ISERROR(SEARCH("2º Gol",I85)))</formula>
    </cfRule>
    <cfRule type="containsText" dxfId="1981" priority="2050" operator="containsText" text="1º Gol">
      <formula>NOT(ISERROR(SEARCH("1º Gol",I85)))</formula>
    </cfRule>
    <cfRule type="cellIs" dxfId="1980" priority="2051" operator="equal">
      <formula>"Protegida"</formula>
    </cfRule>
    <cfRule type="cellIs" dxfId="1979" priority="2052" operator="equal">
      <formula>"Cerrada"</formula>
    </cfRule>
    <cfRule type="cellIs" dxfId="1978" priority="2053" operator="equal">
      <formula>"Fallada"</formula>
    </cfRule>
    <cfRule type="cellIs" dxfId="1977" priority="2054" operator="equal">
      <formula>"Protegida"</formula>
    </cfRule>
    <cfRule type="cellIs" dxfId="1976" priority="2055" operator="equal">
      <formula>"2 Entradas"</formula>
    </cfRule>
    <cfRule type="cellIs" dxfId="1975" priority="2056" operator="equal">
      <formula>"1 Entrada"</formula>
    </cfRule>
  </conditionalFormatting>
  <conditionalFormatting sqref="H85">
    <cfRule type="containsText" dxfId="1974" priority="2041" operator="containsText" text="GOL 70">
      <formula>NOT(ISERROR(SEARCH("GOL 70",H85)))</formula>
    </cfRule>
    <cfRule type="containsText" dxfId="1973" priority="2042" operator="containsText" text="CORNER DESCANSO">
      <formula>NOT(ISERROR(SEARCH("CORNER DESCANSO",H85)))</formula>
    </cfRule>
    <cfRule type="containsText" dxfId="1972" priority="2046" operator="containsText" text="BTS">
      <formula>NOT(ISERROR(SEARCH("BTS",H85)))</formula>
    </cfRule>
    <cfRule type="containsText" dxfId="1971" priority="2047" operator="containsText" text="CORNER FINAL">
      <formula>NOT(ISERROR(SEARCH("CORNER FINAL",H85)))</formula>
    </cfRule>
    <cfRule type="containsText" dxfId="1970" priority="2048" operator="containsText" text="GOL DESCANSO">
      <formula>NOT(ISERROR(SEARCH("GOL DESCANSO",H85)))</formula>
    </cfRule>
  </conditionalFormatting>
  <conditionalFormatting sqref="I85">
    <cfRule type="containsText" dxfId="1969" priority="2027" operator="containsText" text="Over 2.5">
      <formula>NOT(ISERROR(SEARCH("Over 2.5",I85)))</formula>
    </cfRule>
    <cfRule type="containsText" dxfId="1968" priority="2028" operator="containsText" text="BTS">
      <formula>NOT(ISERROR(SEARCH("BTS",I85)))</formula>
    </cfRule>
    <cfRule type="containsText" dxfId="1967" priority="2029" operator="containsText" text="No entrada">
      <formula>NOT(ISERROR(SEARCH("No entrada",I85)))</formula>
    </cfRule>
    <cfRule type="containsText" dxfId="1966" priority="2033" operator="containsText" text="2º Gol">
      <formula>NOT(ISERROR(SEARCH("2º Gol",I85)))</formula>
    </cfRule>
    <cfRule type="containsText" dxfId="1965" priority="2034" operator="containsText" text="1º Gol">
      <formula>NOT(ISERROR(SEARCH("1º Gol",I85)))</formula>
    </cfRule>
    <cfRule type="cellIs" dxfId="1964" priority="2035" operator="equal">
      <formula>"Protegida"</formula>
    </cfRule>
    <cfRule type="cellIs" dxfId="1963" priority="2036" operator="equal">
      <formula>"Cerrada"</formula>
    </cfRule>
    <cfRule type="cellIs" dxfId="1962" priority="2037" operator="equal">
      <formula>"Fallada"</formula>
    </cfRule>
    <cfRule type="cellIs" dxfId="1961" priority="2038" operator="equal">
      <formula>"Protegida"</formula>
    </cfRule>
    <cfRule type="cellIs" dxfId="1960" priority="2039" operator="equal">
      <formula>"2 Entradas"</formula>
    </cfRule>
    <cfRule type="cellIs" dxfId="1959" priority="2040" operator="equal">
      <formula>"1 Entrada"</formula>
    </cfRule>
  </conditionalFormatting>
  <conditionalFormatting sqref="H85">
    <cfRule type="containsText" dxfId="1958" priority="2025" operator="containsText" text="GOL 70">
      <formula>NOT(ISERROR(SEARCH("GOL 70",H85)))</formula>
    </cfRule>
    <cfRule type="containsText" dxfId="1957" priority="2026" operator="containsText" text="CORNER DESCANSO">
      <formula>NOT(ISERROR(SEARCH("CORNER DESCANSO",H85)))</formula>
    </cfRule>
    <cfRule type="containsText" dxfId="1956" priority="2030" operator="containsText" text="BTS">
      <formula>NOT(ISERROR(SEARCH("BTS",H85)))</formula>
    </cfRule>
    <cfRule type="containsText" dxfId="1955" priority="2031" operator="containsText" text="CORNER FINAL">
      <formula>NOT(ISERROR(SEARCH("CORNER FINAL",H85)))</formula>
    </cfRule>
    <cfRule type="containsText" dxfId="1954" priority="2032" operator="containsText" text="GOL DESCANSO">
      <formula>NOT(ISERROR(SEARCH("GOL DESCANSO",H85)))</formula>
    </cfRule>
  </conditionalFormatting>
  <conditionalFormatting sqref="I85">
    <cfRule type="containsText" dxfId="1953" priority="2011" operator="containsText" text="Over 2.5">
      <formula>NOT(ISERROR(SEARCH("Over 2.5",I85)))</formula>
    </cfRule>
    <cfRule type="containsText" dxfId="1952" priority="2012" operator="containsText" text="BTS">
      <formula>NOT(ISERROR(SEARCH("BTS",I85)))</formula>
    </cfRule>
    <cfRule type="containsText" dxfId="1951" priority="2013" operator="containsText" text="No entrada">
      <formula>NOT(ISERROR(SEARCH("No entrada",I85)))</formula>
    </cfRule>
    <cfRule type="containsText" dxfId="1950" priority="2017" operator="containsText" text="2º Gol">
      <formula>NOT(ISERROR(SEARCH("2º Gol",I85)))</formula>
    </cfRule>
    <cfRule type="containsText" dxfId="1949" priority="2018" operator="containsText" text="1º Gol">
      <formula>NOT(ISERROR(SEARCH("1º Gol",I85)))</formula>
    </cfRule>
    <cfRule type="cellIs" dxfId="1948" priority="2019" operator="equal">
      <formula>"Protegida"</formula>
    </cfRule>
    <cfRule type="cellIs" dxfId="1947" priority="2020" operator="equal">
      <formula>"Cerrada"</formula>
    </cfRule>
    <cfRule type="cellIs" dxfId="1946" priority="2021" operator="equal">
      <formula>"Fallada"</formula>
    </cfRule>
    <cfRule type="cellIs" dxfId="1945" priority="2022" operator="equal">
      <formula>"Protegida"</formula>
    </cfRule>
    <cfRule type="cellIs" dxfId="1944" priority="2023" operator="equal">
      <formula>"2 Entradas"</formula>
    </cfRule>
    <cfRule type="cellIs" dxfId="1943" priority="2024" operator="equal">
      <formula>"1 Entrada"</formula>
    </cfRule>
  </conditionalFormatting>
  <conditionalFormatting sqref="H85">
    <cfRule type="containsText" dxfId="1942" priority="2009" operator="containsText" text="GOL 70">
      <formula>NOT(ISERROR(SEARCH("GOL 70",H85)))</formula>
    </cfRule>
    <cfRule type="containsText" dxfId="1941" priority="2010" operator="containsText" text="CORNER DESCANSO">
      <formula>NOT(ISERROR(SEARCH("CORNER DESCANSO",H85)))</formula>
    </cfRule>
    <cfRule type="containsText" dxfId="1940" priority="2014" operator="containsText" text="BTS">
      <formula>NOT(ISERROR(SEARCH("BTS",H85)))</formula>
    </cfRule>
    <cfRule type="containsText" dxfId="1939" priority="2015" operator="containsText" text="CORNER FINAL">
      <formula>NOT(ISERROR(SEARCH("CORNER FINAL",H85)))</formula>
    </cfRule>
    <cfRule type="containsText" dxfId="1938" priority="2016" operator="containsText" text="GOL DESCANSO">
      <formula>NOT(ISERROR(SEARCH("GOL DESCANSO",H85)))</formula>
    </cfRule>
  </conditionalFormatting>
  <conditionalFormatting sqref="I85">
    <cfRule type="containsText" dxfId="1937" priority="1995" operator="containsText" text="Over 2.5">
      <formula>NOT(ISERROR(SEARCH("Over 2.5",I85)))</formula>
    </cfRule>
    <cfRule type="containsText" dxfId="1936" priority="1996" operator="containsText" text="BTS">
      <formula>NOT(ISERROR(SEARCH("BTS",I85)))</formula>
    </cfRule>
    <cfRule type="containsText" dxfId="1935" priority="1997" operator="containsText" text="No entrada">
      <formula>NOT(ISERROR(SEARCH("No entrada",I85)))</formula>
    </cfRule>
    <cfRule type="containsText" dxfId="1934" priority="2001" operator="containsText" text="2º Gol">
      <formula>NOT(ISERROR(SEARCH("2º Gol",I85)))</formula>
    </cfRule>
    <cfRule type="containsText" dxfId="1933" priority="2002" operator="containsText" text="1º Gol">
      <formula>NOT(ISERROR(SEARCH("1º Gol",I85)))</formula>
    </cfRule>
    <cfRule type="cellIs" dxfId="1932" priority="2003" operator="equal">
      <formula>"Protegida"</formula>
    </cfRule>
    <cfRule type="cellIs" dxfId="1931" priority="2004" operator="equal">
      <formula>"Cerrada"</formula>
    </cfRule>
    <cfRule type="cellIs" dxfId="1930" priority="2005" operator="equal">
      <formula>"Fallada"</formula>
    </cfRule>
    <cfRule type="cellIs" dxfId="1929" priority="2006" operator="equal">
      <formula>"Protegida"</formula>
    </cfRule>
    <cfRule type="cellIs" dxfId="1928" priority="2007" operator="equal">
      <formula>"2 Entradas"</formula>
    </cfRule>
    <cfRule type="cellIs" dxfId="1927" priority="2008" operator="equal">
      <formula>"1 Entrada"</formula>
    </cfRule>
  </conditionalFormatting>
  <conditionalFormatting sqref="H85">
    <cfRule type="containsText" dxfId="1926" priority="1993" operator="containsText" text="GOL 70">
      <formula>NOT(ISERROR(SEARCH("GOL 70",H85)))</formula>
    </cfRule>
    <cfRule type="containsText" dxfId="1925" priority="1994" operator="containsText" text="CORNER DESCANSO">
      <formula>NOT(ISERROR(SEARCH("CORNER DESCANSO",H85)))</formula>
    </cfRule>
    <cfRule type="containsText" dxfId="1924" priority="1998" operator="containsText" text="BTS">
      <formula>NOT(ISERROR(SEARCH("BTS",H85)))</formula>
    </cfRule>
    <cfRule type="containsText" dxfId="1923" priority="1999" operator="containsText" text="CORNER FINAL">
      <formula>NOT(ISERROR(SEARCH("CORNER FINAL",H85)))</formula>
    </cfRule>
    <cfRule type="containsText" dxfId="1922" priority="2000" operator="containsText" text="GOL DESCANSO">
      <formula>NOT(ISERROR(SEARCH("GOL DESCANSO",H85)))</formula>
    </cfRule>
  </conditionalFormatting>
  <conditionalFormatting sqref="I85">
    <cfRule type="containsText" dxfId="1921" priority="1979" operator="containsText" text="Over 2.5">
      <formula>NOT(ISERROR(SEARCH("Over 2.5",I85)))</formula>
    </cfRule>
    <cfRule type="containsText" dxfId="1920" priority="1980" operator="containsText" text="BTS">
      <formula>NOT(ISERROR(SEARCH("BTS",I85)))</formula>
    </cfRule>
    <cfRule type="containsText" dxfId="1919" priority="1981" operator="containsText" text="No entrada">
      <formula>NOT(ISERROR(SEARCH("No entrada",I85)))</formula>
    </cfRule>
    <cfRule type="containsText" dxfId="1918" priority="1985" operator="containsText" text="2º Gol">
      <formula>NOT(ISERROR(SEARCH("2º Gol",I85)))</formula>
    </cfRule>
    <cfRule type="containsText" dxfId="1917" priority="1986" operator="containsText" text="1º Gol">
      <formula>NOT(ISERROR(SEARCH("1º Gol",I85)))</formula>
    </cfRule>
    <cfRule type="cellIs" dxfId="1916" priority="1987" operator="equal">
      <formula>"Protegida"</formula>
    </cfRule>
    <cfRule type="cellIs" dxfId="1915" priority="1988" operator="equal">
      <formula>"Cerrada"</formula>
    </cfRule>
    <cfRule type="cellIs" dxfId="1914" priority="1989" operator="equal">
      <formula>"Fallada"</formula>
    </cfRule>
    <cfRule type="cellIs" dxfId="1913" priority="1990" operator="equal">
      <formula>"Protegida"</formula>
    </cfRule>
    <cfRule type="cellIs" dxfId="1912" priority="1991" operator="equal">
      <formula>"2 Entradas"</formula>
    </cfRule>
    <cfRule type="cellIs" dxfId="1911" priority="1992" operator="equal">
      <formula>"1 Entrada"</formula>
    </cfRule>
  </conditionalFormatting>
  <conditionalFormatting sqref="H85">
    <cfRule type="containsText" dxfId="1910" priority="1977" operator="containsText" text="GOL 70">
      <formula>NOT(ISERROR(SEARCH("GOL 70",H85)))</formula>
    </cfRule>
    <cfRule type="containsText" dxfId="1909" priority="1978" operator="containsText" text="CORNER DESCANSO">
      <formula>NOT(ISERROR(SEARCH("CORNER DESCANSO",H85)))</formula>
    </cfRule>
    <cfRule type="containsText" dxfId="1908" priority="1982" operator="containsText" text="BTS">
      <formula>NOT(ISERROR(SEARCH("BTS",H85)))</formula>
    </cfRule>
    <cfRule type="containsText" dxfId="1907" priority="1983" operator="containsText" text="CORNER FINAL">
      <formula>NOT(ISERROR(SEARCH("CORNER FINAL",H85)))</formula>
    </cfRule>
    <cfRule type="containsText" dxfId="1906" priority="1984" operator="containsText" text="GOL DESCANSO">
      <formula>NOT(ISERROR(SEARCH("GOL DESCANSO",H85)))</formula>
    </cfRule>
  </conditionalFormatting>
  <conditionalFormatting sqref="I85">
    <cfRule type="containsText" dxfId="1905" priority="1963" operator="containsText" text="Over 2.5">
      <formula>NOT(ISERROR(SEARCH("Over 2.5",I85)))</formula>
    </cfRule>
    <cfRule type="containsText" dxfId="1904" priority="1964" operator="containsText" text="BTS">
      <formula>NOT(ISERROR(SEARCH("BTS",I85)))</formula>
    </cfRule>
    <cfRule type="containsText" dxfId="1903" priority="1965" operator="containsText" text="No entrada">
      <formula>NOT(ISERROR(SEARCH("No entrada",I85)))</formula>
    </cfRule>
    <cfRule type="containsText" dxfId="1902" priority="1969" operator="containsText" text="2º Gol">
      <formula>NOT(ISERROR(SEARCH("2º Gol",I85)))</formula>
    </cfRule>
    <cfRule type="containsText" dxfId="1901" priority="1970" operator="containsText" text="1º Gol">
      <formula>NOT(ISERROR(SEARCH("1º Gol",I85)))</formula>
    </cfRule>
    <cfRule type="cellIs" dxfId="1900" priority="1971" operator="equal">
      <formula>"Protegida"</formula>
    </cfRule>
    <cfRule type="cellIs" dxfId="1899" priority="1972" operator="equal">
      <formula>"Cerrada"</formula>
    </cfRule>
    <cfRule type="cellIs" dxfId="1898" priority="1973" operator="equal">
      <formula>"Fallada"</formula>
    </cfRule>
    <cfRule type="cellIs" dxfId="1897" priority="1974" operator="equal">
      <formula>"Protegida"</formula>
    </cfRule>
    <cfRule type="cellIs" dxfId="1896" priority="1975" operator="equal">
      <formula>"2 Entradas"</formula>
    </cfRule>
    <cfRule type="cellIs" dxfId="1895" priority="1976" operator="equal">
      <formula>"1 Entrada"</formula>
    </cfRule>
  </conditionalFormatting>
  <conditionalFormatting sqref="H85">
    <cfRule type="containsText" dxfId="1894" priority="1961" operator="containsText" text="GOL 70">
      <formula>NOT(ISERROR(SEARCH("GOL 70",H85)))</formula>
    </cfRule>
    <cfRule type="containsText" dxfId="1893" priority="1962" operator="containsText" text="CORNER DESCANSO">
      <formula>NOT(ISERROR(SEARCH("CORNER DESCANSO",H85)))</formula>
    </cfRule>
    <cfRule type="containsText" dxfId="1892" priority="1966" operator="containsText" text="BTS">
      <formula>NOT(ISERROR(SEARCH("BTS",H85)))</formula>
    </cfRule>
    <cfRule type="containsText" dxfId="1891" priority="1967" operator="containsText" text="CORNER FINAL">
      <formula>NOT(ISERROR(SEARCH("CORNER FINAL",H85)))</formula>
    </cfRule>
    <cfRule type="containsText" dxfId="1890" priority="1968" operator="containsText" text="GOL DESCANSO">
      <formula>NOT(ISERROR(SEARCH("GOL DESCANSO",H85)))</formula>
    </cfRule>
  </conditionalFormatting>
  <conditionalFormatting sqref="N71:N85">
    <cfRule type="cellIs" dxfId="1889" priority="1960" operator="equal">
      <formula>"Cerrada"</formula>
    </cfRule>
  </conditionalFormatting>
  <conditionalFormatting sqref="N71:N85">
    <cfRule type="cellIs" dxfId="1888" priority="1958" operator="equal">
      <formula>"Perdida"</formula>
    </cfRule>
  </conditionalFormatting>
  <conditionalFormatting sqref="N71:N85">
    <cfRule type="cellIs" dxfId="1887" priority="1959" operator="equal">
      <formula>"Ganada"</formula>
    </cfRule>
  </conditionalFormatting>
  <conditionalFormatting sqref="N85">
    <cfRule type="cellIs" dxfId="1886" priority="1957" operator="equal">
      <formula>"Cerrada"</formula>
    </cfRule>
  </conditionalFormatting>
  <conditionalFormatting sqref="N85">
    <cfRule type="cellIs" dxfId="1885" priority="1955" operator="equal">
      <formula>"Perdida"</formula>
    </cfRule>
  </conditionalFormatting>
  <conditionalFormatting sqref="N85">
    <cfRule type="cellIs" dxfId="1884" priority="1956" operator="equal">
      <formula>"Ganada"</formula>
    </cfRule>
  </conditionalFormatting>
  <conditionalFormatting sqref="N83">
    <cfRule type="cellIs" dxfId="1883" priority="1954" operator="equal">
      <formula>"Cerrada"</formula>
    </cfRule>
  </conditionalFormatting>
  <conditionalFormatting sqref="N83">
    <cfRule type="cellIs" dxfId="1882" priority="1952" operator="equal">
      <formula>"Perdida"</formula>
    </cfRule>
  </conditionalFormatting>
  <conditionalFormatting sqref="N83">
    <cfRule type="cellIs" dxfId="1881" priority="1953" operator="equal">
      <formula>"Ganada"</formula>
    </cfRule>
  </conditionalFormatting>
  <conditionalFormatting sqref="N82">
    <cfRule type="cellIs" dxfId="1880" priority="1951" operator="equal">
      <formula>"Cerrada"</formula>
    </cfRule>
  </conditionalFormatting>
  <conditionalFormatting sqref="N82">
    <cfRule type="cellIs" dxfId="1879" priority="1949" operator="equal">
      <formula>"Perdida"</formula>
    </cfRule>
  </conditionalFormatting>
  <conditionalFormatting sqref="N82">
    <cfRule type="cellIs" dxfId="1878" priority="1950" operator="equal">
      <formula>"Ganada"</formula>
    </cfRule>
  </conditionalFormatting>
  <conditionalFormatting sqref="N83">
    <cfRule type="cellIs" dxfId="1877" priority="1948" operator="equal">
      <formula>"Cerrada"</formula>
    </cfRule>
  </conditionalFormatting>
  <conditionalFormatting sqref="N83">
    <cfRule type="cellIs" dxfId="1876" priority="1946" operator="equal">
      <formula>"Perdida"</formula>
    </cfRule>
  </conditionalFormatting>
  <conditionalFormatting sqref="N83">
    <cfRule type="cellIs" dxfId="1875" priority="1947" operator="equal">
      <formula>"Ganada"</formula>
    </cfRule>
  </conditionalFormatting>
  <conditionalFormatting sqref="N81">
    <cfRule type="cellIs" dxfId="1874" priority="1945" operator="equal">
      <formula>"Cerrada"</formula>
    </cfRule>
  </conditionalFormatting>
  <conditionalFormatting sqref="N81">
    <cfRule type="cellIs" dxfId="1873" priority="1943" operator="equal">
      <formula>"Perdida"</formula>
    </cfRule>
  </conditionalFormatting>
  <conditionalFormatting sqref="N81">
    <cfRule type="cellIs" dxfId="1872" priority="1944" operator="equal">
      <formula>"Ganada"</formula>
    </cfRule>
  </conditionalFormatting>
  <conditionalFormatting sqref="N82">
    <cfRule type="cellIs" dxfId="1871" priority="1942" operator="equal">
      <formula>"Cerrada"</formula>
    </cfRule>
  </conditionalFormatting>
  <conditionalFormatting sqref="N82">
    <cfRule type="cellIs" dxfId="1870" priority="1940" operator="equal">
      <formula>"Perdida"</formula>
    </cfRule>
  </conditionalFormatting>
  <conditionalFormatting sqref="N82">
    <cfRule type="cellIs" dxfId="1869" priority="1941" operator="equal">
      <formula>"Ganada"</formula>
    </cfRule>
  </conditionalFormatting>
  <conditionalFormatting sqref="N83">
    <cfRule type="cellIs" dxfId="1868" priority="1939" operator="equal">
      <formula>"Cerrada"</formula>
    </cfRule>
  </conditionalFormatting>
  <conditionalFormatting sqref="N83">
    <cfRule type="cellIs" dxfId="1867" priority="1937" operator="equal">
      <formula>"Perdida"</formula>
    </cfRule>
  </conditionalFormatting>
  <conditionalFormatting sqref="N83">
    <cfRule type="cellIs" dxfId="1866" priority="1938" operator="equal">
      <formula>"Ganada"</formula>
    </cfRule>
  </conditionalFormatting>
  <conditionalFormatting sqref="N82">
    <cfRule type="cellIs" dxfId="1865" priority="1936" operator="equal">
      <formula>"Cerrada"</formula>
    </cfRule>
  </conditionalFormatting>
  <conditionalFormatting sqref="N82">
    <cfRule type="cellIs" dxfId="1864" priority="1934" operator="equal">
      <formula>"Perdida"</formula>
    </cfRule>
  </conditionalFormatting>
  <conditionalFormatting sqref="N82">
    <cfRule type="cellIs" dxfId="1863" priority="1935" operator="equal">
      <formula>"Ganada"</formula>
    </cfRule>
  </conditionalFormatting>
  <conditionalFormatting sqref="N83">
    <cfRule type="cellIs" dxfId="1862" priority="1933" operator="equal">
      <formula>"Cerrada"</formula>
    </cfRule>
  </conditionalFormatting>
  <conditionalFormatting sqref="N83">
    <cfRule type="cellIs" dxfId="1861" priority="1931" operator="equal">
      <formula>"Perdida"</formula>
    </cfRule>
  </conditionalFormatting>
  <conditionalFormatting sqref="N83">
    <cfRule type="cellIs" dxfId="1860" priority="1932" operator="equal">
      <formula>"Ganada"</formula>
    </cfRule>
  </conditionalFormatting>
  <conditionalFormatting sqref="N81">
    <cfRule type="cellIs" dxfId="1859" priority="1930" operator="equal">
      <formula>"Cerrada"</formula>
    </cfRule>
  </conditionalFormatting>
  <conditionalFormatting sqref="N81">
    <cfRule type="cellIs" dxfId="1858" priority="1928" operator="equal">
      <formula>"Perdida"</formula>
    </cfRule>
  </conditionalFormatting>
  <conditionalFormatting sqref="N81">
    <cfRule type="cellIs" dxfId="1857" priority="1929" operator="equal">
      <formula>"Ganada"</formula>
    </cfRule>
  </conditionalFormatting>
  <conditionalFormatting sqref="N82">
    <cfRule type="cellIs" dxfId="1856" priority="1927" operator="equal">
      <formula>"Cerrada"</formula>
    </cfRule>
  </conditionalFormatting>
  <conditionalFormatting sqref="N82">
    <cfRule type="cellIs" dxfId="1855" priority="1925" operator="equal">
      <formula>"Perdida"</formula>
    </cfRule>
  </conditionalFormatting>
  <conditionalFormatting sqref="N82">
    <cfRule type="cellIs" dxfId="1854" priority="1926" operator="equal">
      <formula>"Ganada"</formula>
    </cfRule>
  </conditionalFormatting>
  <conditionalFormatting sqref="N80">
    <cfRule type="cellIs" dxfId="1853" priority="1924" operator="equal">
      <formula>"Cerrada"</formula>
    </cfRule>
  </conditionalFormatting>
  <conditionalFormatting sqref="N80">
    <cfRule type="cellIs" dxfId="1852" priority="1922" operator="equal">
      <formula>"Perdida"</formula>
    </cfRule>
  </conditionalFormatting>
  <conditionalFormatting sqref="N80">
    <cfRule type="cellIs" dxfId="1851" priority="1923" operator="equal">
      <formula>"Ganada"</formula>
    </cfRule>
  </conditionalFormatting>
  <conditionalFormatting sqref="N81">
    <cfRule type="cellIs" dxfId="1850" priority="1921" operator="equal">
      <formula>"Cerrada"</formula>
    </cfRule>
  </conditionalFormatting>
  <conditionalFormatting sqref="N81">
    <cfRule type="cellIs" dxfId="1849" priority="1919" operator="equal">
      <formula>"Perdida"</formula>
    </cfRule>
  </conditionalFormatting>
  <conditionalFormatting sqref="N81">
    <cfRule type="cellIs" dxfId="1848" priority="1920" operator="equal">
      <formula>"Ganada"</formula>
    </cfRule>
  </conditionalFormatting>
  <conditionalFormatting sqref="N78">
    <cfRule type="cellIs" dxfId="1847" priority="1918" operator="equal">
      <formula>"Cerrada"</formula>
    </cfRule>
  </conditionalFormatting>
  <conditionalFormatting sqref="N78">
    <cfRule type="cellIs" dxfId="1846" priority="1916" operator="equal">
      <formula>"Perdida"</formula>
    </cfRule>
  </conditionalFormatting>
  <conditionalFormatting sqref="N78">
    <cfRule type="cellIs" dxfId="1845" priority="1917" operator="equal">
      <formula>"Ganada"</formula>
    </cfRule>
  </conditionalFormatting>
  <conditionalFormatting sqref="N79">
    <cfRule type="cellIs" dxfId="1844" priority="1915" operator="equal">
      <formula>"Cerrada"</formula>
    </cfRule>
  </conditionalFormatting>
  <conditionalFormatting sqref="N79">
    <cfRule type="cellIs" dxfId="1843" priority="1913" operator="equal">
      <formula>"Perdida"</formula>
    </cfRule>
  </conditionalFormatting>
  <conditionalFormatting sqref="N79">
    <cfRule type="cellIs" dxfId="1842" priority="1914" operator="equal">
      <formula>"Ganada"</formula>
    </cfRule>
  </conditionalFormatting>
  <conditionalFormatting sqref="N78">
    <cfRule type="cellIs" dxfId="1841" priority="1909" operator="equal">
      <formula>"Cerrada"</formula>
    </cfRule>
  </conditionalFormatting>
  <conditionalFormatting sqref="N78">
    <cfRule type="cellIs" dxfId="1840" priority="1907" operator="equal">
      <formula>"Perdida"</formula>
    </cfRule>
  </conditionalFormatting>
  <conditionalFormatting sqref="N78">
    <cfRule type="cellIs" dxfId="1839" priority="1908" operator="equal">
      <formula>"Ganada"</formula>
    </cfRule>
  </conditionalFormatting>
  <conditionalFormatting sqref="N76:N77">
    <cfRule type="cellIs" dxfId="1838" priority="1906" operator="equal">
      <formula>"Cerrada"</formula>
    </cfRule>
  </conditionalFormatting>
  <conditionalFormatting sqref="N76:N77">
    <cfRule type="cellIs" dxfId="1837" priority="1904" operator="equal">
      <formula>"Perdida"</formula>
    </cfRule>
  </conditionalFormatting>
  <conditionalFormatting sqref="N76:N77">
    <cfRule type="cellIs" dxfId="1836" priority="1905" operator="equal">
      <formula>"Ganada"</formula>
    </cfRule>
  </conditionalFormatting>
  <conditionalFormatting sqref="N75">
    <cfRule type="cellIs" dxfId="1835" priority="1900" operator="equal">
      <formula>"Cerrada"</formula>
    </cfRule>
  </conditionalFormatting>
  <conditionalFormatting sqref="N75">
    <cfRule type="cellIs" dxfId="1834" priority="1898" operator="equal">
      <formula>"Perdida"</formula>
    </cfRule>
  </conditionalFormatting>
  <conditionalFormatting sqref="N75">
    <cfRule type="cellIs" dxfId="1833" priority="1899" operator="equal">
      <formula>"Ganada"</formula>
    </cfRule>
  </conditionalFormatting>
  <conditionalFormatting sqref="N76:N77">
    <cfRule type="cellIs" dxfId="1832" priority="1897" operator="equal">
      <formula>"Cerrada"</formula>
    </cfRule>
  </conditionalFormatting>
  <conditionalFormatting sqref="N76:N77">
    <cfRule type="cellIs" dxfId="1831" priority="1895" operator="equal">
      <formula>"Perdida"</formula>
    </cfRule>
  </conditionalFormatting>
  <conditionalFormatting sqref="N76:N77">
    <cfRule type="cellIs" dxfId="1830" priority="1896" operator="equal">
      <formula>"Ganada"</formula>
    </cfRule>
  </conditionalFormatting>
  <conditionalFormatting sqref="N78">
    <cfRule type="cellIs" dxfId="1829" priority="1891" operator="equal">
      <formula>"Cerrada"</formula>
    </cfRule>
  </conditionalFormatting>
  <conditionalFormatting sqref="N78">
    <cfRule type="cellIs" dxfId="1828" priority="1889" operator="equal">
      <formula>"Perdida"</formula>
    </cfRule>
  </conditionalFormatting>
  <conditionalFormatting sqref="N78">
    <cfRule type="cellIs" dxfId="1827" priority="1890" operator="equal">
      <formula>"Ganada"</formula>
    </cfRule>
  </conditionalFormatting>
  <conditionalFormatting sqref="N76:N77">
    <cfRule type="cellIs" dxfId="1826" priority="1888" operator="equal">
      <formula>"Cerrada"</formula>
    </cfRule>
  </conditionalFormatting>
  <conditionalFormatting sqref="N76:N77">
    <cfRule type="cellIs" dxfId="1825" priority="1886" operator="equal">
      <formula>"Perdida"</formula>
    </cfRule>
  </conditionalFormatting>
  <conditionalFormatting sqref="N76:N77">
    <cfRule type="cellIs" dxfId="1824" priority="1887" operator="equal">
      <formula>"Ganada"</formula>
    </cfRule>
  </conditionalFormatting>
  <conditionalFormatting sqref="N75">
    <cfRule type="cellIs" dxfId="1823" priority="1882" operator="equal">
      <formula>"Cerrada"</formula>
    </cfRule>
  </conditionalFormatting>
  <conditionalFormatting sqref="N75">
    <cfRule type="cellIs" dxfId="1822" priority="1880" operator="equal">
      <formula>"Perdida"</formula>
    </cfRule>
  </conditionalFormatting>
  <conditionalFormatting sqref="N75">
    <cfRule type="cellIs" dxfId="1821" priority="1881" operator="equal">
      <formula>"Ganada"</formula>
    </cfRule>
  </conditionalFormatting>
  <conditionalFormatting sqref="N76:N77">
    <cfRule type="cellIs" dxfId="1820" priority="1879" operator="equal">
      <formula>"Cerrada"</formula>
    </cfRule>
  </conditionalFormatting>
  <conditionalFormatting sqref="N76:N77">
    <cfRule type="cellIs" dxfId="1819" priority="1877" operator="equal">
      <formula>"Perdida"</formula>
    </cfRule>
  </conditionalFormatting>
  <conditionalFormatting sqref="N76:N77">
    <cfRule type="cellIs" dxfId="1818" priority="1878" operator="equal">
      <formula>"Ganada"</formula>
    </cfRule>
  </conditionalFormatting>
  <conditionalFormatting sqref="N74">
    <cfRule type="cellIs" dxfId="1817" priority="1876" operator="equal">
      <formula>"Cerrada"</formula>
    </cfRule>
  </conditionalFormatting>
  <conditionalFormatting sqref="N74">
    <cfRule type="cellIs" dxfId="1816" priority="1874" operator="equal">
      <formula>"Perdida"</formula>
    </cfRule>
  </conditionalFormatting>
  <conditionalFormatting sqref="N74">
    <cfRule type="cellIs" dxfId="1815" priority="1875" operator="equal">
      <formula>"Ganada"</formula>
    </cfRule>
  </conditionalFormatting>
  <conditionalFormatting sqref="N75">
    <cfRule type="cellIs" dxfId="1814" priority="1873" operator="equal">
      <formula>"Cerrada"</formula>
    </cfRule>
  </conditionalFormatting>
  <conditionalFormatting sqref="N75">
    <cfRule type="cellIs" dxfId="1813" priority="1871" operator="equal">
      <formula>"Perdida"</formula>
    </cfRule>
  </conditionalFormatting>
  <conditionalFormatting sqref="N75">
    <cfRule type="cellIs" dxfId="1812" priority="1872" operator="equal">
      <formula>"Ganada"</formula>
    </cfRule>
  </conditionalFormatting>
  <conditionalFormatting sqref="N79">
    <cfRule type="cellIs" dxfId="1811" priority="1870" operator="equal">
      <formula>"Cerrada"</formula>
    </cfRule>
  </conditionalFormatting>
  <conditionalFormatting sqref="N79">
    <cfRule type="cellIs" dxfId="1810" priority="1868" operator="equal">
      <formula>"Perdida"</formula>
    </cfRule>
  </conditionalFormatting>
  <conditionalFormatting sqref="N79">
    <cfRule type="cellIs" dxfId="1809" priority="1869" operator="equal">
      <formula>"Ganada"</formula>
    </cfRule>
  </conditionalFormatting>
  <conditionalFormatting sqref="N78">
    <cfRule type="cellIs" dxfId="1808" priority="1864" operator="equal">
      <formula>"Cerrada"</formula>
    </cfRule>
  </conditionalFormatting>
  <conditionalFormatting sqref="N78">
    <cfRule type="cellIs" dxfId="1807" priority="1862" operator="equal">
      <formula>"Perdida"</formula>
    </cfRule>
  </conditionalFormatting>
  <conditionalFormatting sqref="N78">
    <cfRule type="cellIs" dxfId="1806" priority="1863" operator="equal">
      <formula>"Ganada"</formula>
    </cfRule>
  </conditionalFormatting>
  <conditionalFormatting sqref="N76:N77">
    <cfRule type="cellIs" dxfId="1805" priority="1861" operator="equal">
      <formula>"Cerrada"</formula>
    </cfRule>
  </conditionalFormatting>
  <conditionalFormatting sqref="N76:N77">
    <cfRule type="cellIs" dxfId="1804" priority="1859" operator="equal">
      <formula>"Perdida"</formula>
    </cfRule>
  </conditionalFormatting>
  <conditionalFormatting sqref="N76:N77">
    <cfRule type="cellIs" dxfId="1803" priority="1860" operator="equal">
      <formula>"Ganada"</formula>
    </cfRule>
  </conditionalFormatting>
  <conditionalFormatting sqref="N75">
    <cfRule type="cellIs" dxfId="1802" priority="1855" operator="equal">
      <formula>"Cerrada"</formula>
    </cfRule>
  </conditionalFormatting>
  <conditionalFormatting sqref="N75">
    <cfRule type="cellIs" dxfId="1801" priority="1853" operator="equal">
      <formula>"Perdida"</formula>
    </cfRule>
  </conditionalFormatting>
  <conditionalFormatting sqref="N75">
    <cfRule type="cellIs" dxfId="1800" priority="1854" operator="equal">
      <formula>"Ganada"</formula>
    </cfRule>
  </conditionalFormatting>
  <conditionalFormatting sqref="N76:N77">
    <cfRule type="cellIs" dxfId="1799" priority="1852" operator="equal">
      <formula>"Cerrada"</formula>
    </cfRule>
  </conditionalFormatting>
  <conditionalFormatting sqref="N76:N77">
    <cfRule type="cellIs" dxfId="1798" priority="1850" operator="equal">
      <formula>"Perdida"</formula>
    </cfRule>
  </conditionalFormatting>
  <conditionalFormatting sqref="N76:N77">
    <cfRule type="cellIs" dxfId="1797" priority="1851" operator="equal">
      <formula>"Ganada"</formula>
    </cfRule>
  </conditionalFormatting>
  <conditionalFormatting sqref="N74">
    <cfRule type="cellIs" dxfId="1796" priority="1849" operator="equal">
      <formula>"Cerrada"</formula>
    </cfRule>
  </conditionalFormatting>
  <conditionalFormatting sqref="N74">
    <cfRule type="cellIs" dxfId="1795" priority="1847" operator="equal">
      <formula>"Perdida"</formula>
    </cfRule>
  </conditionalFormatting>
  <conditionalFormatting sqref="N74">
    <cfRule type="cellIs" dxfId="1794" priority="1848" operator="equal">
      <formula>"Ganada"</formula>
    </cfRule>
  </conditionalFormatting>
  <conditionalFormatting sqref="N75">
    <cfRule type="cellIs" dxfId="1793" priority="1846" operator="equal">
      <formula>"Cerrada"</formula>
    </cfRule>
  </conditionalFormatting>
  <conditionalFormatting sqref="N75">
    <cfRule type="cellIs" dxfId="1792" priority="1844" operator="equal">
      <formula>"Perdida"</formula>
    </cfRule>
  </conditionalFormatting>
  <conditionalFormatting sqref="N75">
    <cfRule type="cellIs" dxfId="1791" priority="1845" operator="equal">
      <formula>"Ganada"</formula>
    </cfRule>
  </conditionalFormatting>
  <conditionalFormatting sqref="N76:N77">
    <cfRule type="cellIs" dxfId="1790" priority="1843" operator="equal">
      <formula>"Cerrada"</formula>
    </cfRule>
  </conditionalFormatting>
  <conditionalFormatting sqref="N76:N77">
    <cfRule type="cellIs" dxfId="1789" priority="1841" operator="equal">
      <formula>"Perdida"</formula>
    </cfRule>
  </conditionalFormatting>
  <conditionalFormatting sqref="N76:N77">
    <cfRule type="cellIs" dxfId="1788" priority="1842" operator="equal">
      <formula>"Ganada"</formula>
    </cfRule>
  </conditionalFormatting>
  <conditionalFormatting sqref="N75">
    <cfRule type="cellIs" dxfId="1787" priority="1837" operator="equal">
      <formula>"Cerrada"</formula>
    </cfRule>
  </conditionalFormatting>
  <conditionalFormatting sqref="N75">
    <cfRule type="cellIs" dxfId="1786" priority="1835" operator="equal">
      <formula>"Perdida"</formula>
    </cfRule>
  </conditionalFormatting>
  <conditionalFormatting sqref="N75">
    <cfRule type="cellIs" dxfId="1785" priority="1836" operator="equal">
      <formula>"Ganada"</formula>
    </cfRule>
  </conditionalFormatting>
  <conditionalFormatting sqref="N76:N77">
    <cfRule type="cellIs" dxfId="1784" priority="1834" operator="equal">
      <formula>"Cerrada"</formula>
    </cfRule>
  </conditionalFormatting>
  <conditionalFormatting sqref="N76:N77">
    <cfRule type="cellIs" dxfId="1783" priority="1832" operator="equal">
      <formula>"Perdida"</formula>
    </cfRule>
  </conditionalFormatting>
  <conditionalFormatting sqref="N76:N77">
    <cfRule type="cellIs" dxfId="1782" priority="1833" operator="equal">
      <formula>"Ganada"</formula>
    </cfRule>
  </conditionalFormatting>
  <conditionalFormatting sqref="N74">
    <cfRule type="cellIs" dxfId="1781" priority="1831" operator="equal">
      <formula>"Cerrada"</formula>
    </cfRule>
  </conditionalFormatting>
  <conditionalFormatting sqref="N74">
    <cfRule type="cellIs" dxfId="1780" priority="1829" operator="equal">
      <formula>"Perdida"</formula>
    </cfRule>
  </conditionalFormatting>
  <conditionalFormatting sqref="N74">
    <cfRule type="cellIs" dxfId="1779" priority="1830" operator="equal">
      <formula>"Ganada"</formula>
    </cfRule>
  </conditionalFormatting>
  <conditionalFormatting sqref="N75">
    <cfRule type="cellIs" dxfId="1778" priority="1828" operator="equal">
      <formula>"Cerrada"</formula>
    </cfRule>
  </conditionalFormatting>
  <conditionalFormatting sqref="N75">
    <cfRule type="cellIs" dxfId="1777" priority="1826" operator="equal">
      <formula>"Perdida"</formula>
    </cfRule>
  </conditionalFormatting>
  <conditionalFormatting sqref="N75">
    <cfRule type="cellIs" dxfId="1776" priority="1827" operator="equal">
      <formula>"Ganada"</formula>
    </cfRule>
  </conditionalFormatting>
  <conditionalFormatting sqref="N74">
    <cfRule type="cellIs" dxfId="1775" priority="1825" operator="equal">
      <formula>"Cerrada"</formula>
    </cfRule>
  </conditionalFormatting>
  <conditionalFormatting sqref="N74">
    <cfRule type="cellIs" dxfId="1774" priority="1823" operator="equal">
      <formula>"Perdida"</formula>
    </cfRule>
  </conditionalFormatting>
  <conditionalFormatting sqref="N74">
    <cfRule type="cellIs" dxfId="1773" priority="1824" operator="equal">
      <formula>"Ganada"</formula>
    </cfRule>
  </conditionalFormatting>
  <conditionalFormatting sqref="N74">
    <cfRule type="cellIs" dxfId="1772" priority="1822" operator="equal">
      <formula>"Cerrada"</formula>
    </cfRule>
  </conditionalFormatting>
  <conditionalFormatting sqref="N74">
    <cfRule type="cellIs" dxfId="1771" priority="1820" operator="equal">
      <formula>"Perdida"</formula>
    </cfRule>
  </conditionalFormatting>
  <conditionalFormatting sqref="N74">
    <cfRule type="cellIs" dxfId="1770" priority="1821" operator="equal">
      <formula>"Ganada"</formula>
    </cfRule>
  </conditionalFormatting>
  <conditionalFormatting sqref="N74">
    <cfRule type="cellIs" dxfId="1769" priority="1819" operator="equal">
      <formula>"Cerrada"</formula>
    </cfRule>
  </conditionalFormatting>
  <conditionalFormatting sqref="N74">
    <cfRule type="cellIs" dxfId="1768" priority="1817" operator="equal">
      <formula>"Perdida"</formula>
    </cfRule>
  </conditionalFormatting>
  <conditionalFormatting sqref="N74">
    <cfRule type="cellIs" dxfId="1767" priority="1818" operator="equal">
      <formula>"Ganada"</formula>
    </cfRule>
  </conditionalFormatting>
  <conditionalFormatting sqref="N74">
    <cfRule type="cellIs" dxfId="1766" priority="1816" operator="equal">
      <formula>"Cerrada"</formula>
    </cfRule>
  </conditionalFormatting>
  <conditionalFormatting sqref="N74">
    <cfRule type="cellIs" dxfId="1765" priority="1814" operator="equal">
      <formula>"Perdida"</formula>
    </cfRule>
  </conditionalFormatting>
  <conditionalFormatting sqref="N74">
    <cfRule type="cellIs" dxfId="1764" priority="1815" operator="equal">
      <formula>"Ganada"</formula>
    </cfRule>
  </conditionalFormatting>
  <conditionalFormatting sqref="N74">
    <cfRule type="cellIs" dxfId="1763" priority="1813" operator="equal">
      <formula>"Cerrada"</formula>
    </cfRule>
  </conditionalFormatting>
  <conditionalFormatting sqref="N74">
    <cfRule type="cellIs" dxfId="1762" priority="1811" operator="equal">
      <formula>"Perdida"</formula>
    </cfRule>
  </conditionalFormatting>
  <conditionalFormatting sqref="N74">
    <cfRule type="cellIs" dxfId="1761" priority="1812" operator="equal">
      <formula>"Ganada"</formula>
    </cfRule>
  </conditionalFormatting>
  <conditionalFormatting sqref="N74">
    <cfRule type="cellIs" dxfId="1760" priority="1810" operator="equal">
      <formula>"Cerrada"</formula>
    </cfRule>
  </conditionalFormatting>
  <conditionalFormatting sqref="N74">
    <cfRule type="cellIs" dxfId="1759" priority="1808" operator="equal">
      <formula>"Perdida"</formula>
    </cfRule>
  </conditionalFormatting>
  <conditionalFormatting sqref="N74">
    <cfRule type="cellIs" dxfId="1758" priority="1809" operator="equal">
      <formula>"Ganada"</formula>
    </cfRule>
  </conditionalFormatting>
  <conditionalFormatting sqref="N74">
    <cfRule type="cellIs" dxfId="1757" priority="1807" operator="equal">
      <formula>"Cerrada"</formula>
    </cfRule>
  </conditionalFormatting>
  <conditionalFormatting sqref="N74">
    <cfRule type="cellIs" dxfId="1756" priority="1805" operator="equal">
      <formula>"Perdida"</formula>
    </cfRule>
  </conditionalFormatting>
  <conditionalFormatting sqref="N74">
    <cfRule type="cellIs" dxfId="1755" priority="1806" operator="equal">
      <formula>"Ganada"</formula>
    </cfRule>
  </conditionalFormatting>
  <conditionalFormatting sqref="N74">
    <cfRule type="cellIs" dxfId="1754" priority="1804" operator="equal">
      <formula>"Cerrada"</formula>
    </cfRule>
  </conditionalFormatting>
  <conditionalFormatting sqref="N74">
    <cfRule type="cellIs" dxfId="1753" priority="1802" operator="equal">
      <formula>"Perdida"</formula>
    </cfRule>
  </conditionalFormatting>
  <conditionalFormatting sqref="N74">
    <cfRule type="cellIs" dxfId="1752" priority="1803" operator="equal">
      <formula>"Ganada"</formula>
    </cfRule>
  </conditionalFormatting>
  <conditionalFormatting sqref="N72">
    <cfRule type="cellIs" dxfId="1751" priority="1801" operator="equal">
      <formula>"Cerrada"</formula>
    </cfRule>
  </conditionalFormatting>
  <conditionalFormatting sqref="N72">
    <cfRule type="cellIs" dxfId="1750" priority="1799" operator="equal">
      <formula>"Perdida"</formula>
    </cfRule>
  </conditionalFormatting>
  <conditionalFormatting sqref="N72">
    <cfRule type="cellIs" dxfId="1749" priority="1800" operator="equal">
      <formula>"Ganada"</formula>
    </cfRule>
  </conditionalFormatting>
  <conditionalFormatting sqref="N54:N70">
    <cfRule type="cellIs" dxfId="1748" priority="1798" operator="equal">
      <formula>"Cerrada"</formula>
    </cfRule>
  </conditionalFormatting>
  <conditionalFormatting sqref="N54:N70">
    <cfRule type="cellIs" dxfId="1747" priority="1796" operator="equal">
      <formula>"Perdida"</formula>
    </cfRule>
  </conditionalFormatting>
  <conditionalFormatting sqref="N54:N70">
    <cfRule type="cellIs" dxfId="1746" priority="1797" operator="equal">
      <formula>"Ganada"</formula>
    </cfRule>
  </conditionalFormatting>
  <conditionalFormatting sqref="N67">
    <cfRule type="cellIs" dxfId="1745" priority="1789" operator="equal">
      <formula>"Cerrada"</formula>
    </cfRule>
  </conditionalFormatting>
  <conditionalFormatting sqref="N67">
    <cfRule type="cellIs" dxfId="1744" priority="1787" operator="equal">
      <formula>"Perdida"</formula>
    </cfRule>
  </conditionalFormatting>
  <conditionalFormatting sqref="N67">
    <cfRule type="cellIs" dxfId="1743" priority="1788" operator="equal">
      <formula>"Ganada"</formula>
    </cfRule>
  </conditionalFormatting>
  <conditionalFormatting sqref="N66">
    <cfRule type="cellIs" dxfId="1742" priority="1786" operator="equal">
      <formula>"Cerrada"</formula>
    </cfRule>
  </conditionalFormatting>
  <conditionalFormatting sqref="N66">
    <cfRule type="cellIs" dxfId="1741" priority="1784" operator="equal">
      <formula>"Perdida"</formula>
    </cfRule>
  </conditionalFormatting>
  <conditionalFormatting sqref="N66">
    <cfRule type="cellIs" dxfId="1740" priority="1785" operator="equal">
      <formula>"Ganada"</formula>
    </cfRule>
  </conditionalFormatting>
  <conditionalFormatting sqref="N73">
    <cfRule type="cellIs" dxfId="1739" priority="1783" operator="equal">
      <formula>"Cerrada"</formula>
    </cfRule>
  </conditionalFormatting>
  <conditionalFormatting sqref="N73">
    <cfRule type="cellIs" dxfId="1738" priority="1781" operator="equal">
      <formula>"Perdida"</formula>
    </cfRule>
  </conditionalFormatting>
  <conditionalFormatting sqref="N73">
    <cfRule type="cellIs" dxfId="1737" priority="1782" operator="equal">
      <formula>"Ganada"</formula>
    </cfRule>
  </conditionalFormatting>
  <conditionalFormatting sqref="N73">
    <cfRule type="cellIs" dxfId="1736" priority="1780" operator="equal">
      <formula>"Cerrada"</formula>
    </cfRule>
  </conditionalFormatting>
  <conditionalFormatting sqref="N73">
    <cfRule type="cellIs" dxfId="1735" priority="1778" operator="equal">
      <formula>"Perdida"</formula>
    </cfRule>
  </conditionalFormatting>
  <conditionalFormatting sqref="N73">
    <cfRule type="cellIs" dxfId="1734" priority="1779" operator="equal">
      <formula>"Ganada"</formula>
    </cfRule>
  </conditionalFormatting>
  <conditionalFormatting sqref="N82">
    <cfRule type="cellIs" dxfId="1733" priority="1777" operator="equal">
      <formula>"Cerrada"</formula>
    </cfRule>
  </conditionalFormatting>
  <conditionalFormatting sqref="N82">
    <cfRule type="cellIs" dxfId="1732" priority="1775" operator="equal">
      <formula>"Perdida"</formula>
    </cfRule>
  </conditionalFormatting>
  <conditionalFormatting sqref="N82">
    <cfRule type="cellIs" dxfId="1731" priority="1776" operator="equal">
      <formula>"Ganada"</formula>
    </cfRule>
  </conditionalFormatting>
  <conditionalFormatting sqref="N82">
    <cfRule type="cellIs" dxfId="1730" priority="1774" operator="equal">
      <formula>"Cerrada"</formula>
    </cfRule>
  </conditionalFormatting>
  <conditionalFormatting sqref="N82">
    <cfRule type="cellIs" dxfId="1729" priority="1772" operator="equal">
      <formula>"Perdida"</formula>
    </cfRule>
  </conditionalFormatting>
  <conditionalFormatting sqref="N82">
    <cfRule type="cellIs" dxfId="1728" priority="1773" operator="equal">
      <formula>"Ganada"</formula>
    </cfRule>
  </conditionalFormatting>
  <conditionalFormatting sqref="N81">
    <cfRule type="cellIs" dxfId="1727" priority="1771" operator="equal">
      <formula>"Cerrada"</formula>
    </cfRule>
  </conditionalFormatting>
  <conditionalFormatting sqref="N81">
    <cfRule type="cellIs" dxfId="1726" priority="1769" operator="equal">
      <formula>"Perdida"</formula>
    </cfRule>
  </conditionalFormatting>
  <conditionalFormatting sqref="N81">
    <cfRule type="cellIs" dxfId="1725" priority="1770" operator="equal">
      <formula>"Ganada"</formula>
    </cfRule>
  </conditionalFormatting>
  <conditionalFormatting sqref="N82">
    <cfRule type="cellIs" dxfId="1724" priority="1768" operator="equal">
      <formula>"Cerrada"</formula>
    </cfRule>
  </conditionalFormatting>
  <conditionalFormatting sqref="N82">
    <cfRule type="cellIs" dxfId="1723" priority="1766" operator="equal">
      <formula>"Perdida"</formula>
    </cfRule>
  </conditionalFormatting>
  <conditionalFormatting sqref="N82">
    <cfRule type="cellIs" dxfId="1722" priority="1767" operator="equal">
      <formula>"Ganada"</formula>
    </cfRule>
  </conditionalFormatting>
  <conditionalFormatting sqref="N79">
    <cfRule type="cellIs" dxfId="1721" priority="1765" operator="equal">
      <formula>"Cerrada"</formula>
    </cfRule>
  </conditionalFormatting>
  <conditionalFormatting sqref="N79">
    <cfRule type="cellIs" dxfId="1720" priority="1763" operator="equal">
      <formula>"Perdida"</formula>
    </cfRule>
  </conditionalFormatting>
  <conditionalFormatting sqref="N79">
    <cfRule type="cellIs" dxfId="1719" priority="1764" operator="equal">
      <formula>"Ganada"</formula>
    </cfRule>
  </conditionalFormatting>
  <conditionalFormatting sqref="N80">
    <cfRule type="cellIs" dxfId="1718" priority="1762" operator="equal">
      <formula>"Cerrada"</formula>
    </cfRule>
  </conditionalFormatting>
  <conditionalFormatting sqref="N80">
    <cfRule type="cellIs" dxfId="1717" priority="1760" operator="equal">
      <formula>"Perdida"</formula>
    </cfRule>
  </conditionalFormatting>
  <conditionalFormatting sqref="N80">
    <cfRule type="cellIs" dxfId="1716" priority="1761" operator="equal">
      <formula>"Ganada"</formula>
    </cfRule>
  </conditionalFormatting>
  <conditionalFormatting sqref="N78">
    <cfRule type="cellIs" dxfId="1715" priority="1759" operator="equal">
      <formula>"Cerrada"</formula>
    </cfRule>
  </conditionalFormatting>
  <conditionalFormatting sqref="N78">
    <cfRule type="cellIs" dxfId="1714" priority="1757" operator="equal">
      <formula>"Perdida"</formula>
    </cfRule>
  </conditionalFormatting>
  <conditionalFormatting sqref="N78">
    <cfRule type="cellIs" dxfId="1713" priority="1758" operator="equal">
      <formula>"Ganada"</formula>
    </cfRule>
  </conditionalFormatting>
  <conditionalFormatting sqref="N79">
    <cfRule type="cellIs" dxfId="1712" priority="1756" operator="equal">
      <formula>"Cerrada"</formula>
    </cfRule>
  </conditionalFormatting>
  <conditionalFormatting sqref="N79">
    <cfRule type="cellIs" dxfId="1711" priority="1754" operator="equal">
      <formula>"Perdida"</formula>
    </cfRule>
  </conditionalFormatting>
  <conditionalFormatting sqref="N79">
    <cfRule type="cellIs" dxfId="1710" priority="1755" operator="equal">
      <formula>"Ganada"</formula>
    </cfRule>
  </conditionalFormatting>
  <conditionalFormatting sqref="N78">
    <cfRule type="cellIs" dxfId="1709" priority="1750" operator="equal">
      <formula>"Cerrada"</formula>
    </cfRule>
  </conditionalFormatting>
  <conditionalFormatting sqref="N78">
    <cfRule type="cellIs" dxfId="1708" priority="1748" operator="equal">
      <formula>"Perdida"</formula>
    </cfRule>
  </conditionalFormatting>
  <conditionalFormatting sqref="N78">
    <cfRule type="cellIs" dxfId="1707" priority="1749" operator="equal">
      <formula>"Ganada"</formula>
    </cfRule>
  </conditionalFormatting>
  <conditionalFormatting sqref="N78">
    <cfRule type="cellIs" dxfId="1706" priority="1744" operator="equal">
      <formula>"Cerrada"</formula>
    </cfRule>
  </conditionalFormatting>
  <conditionalFormatting sqref="N78">
    <cfRule type="cellIs" dxfId="1705" priority="1742" operator="equal">
      <formula>"Perdida"</formula>
    </cfRule>
  </conditionalFormatting>
  <conditionalFormatting sqref="N78">
    <cfRule type="cellIs" dxfId="1704" priority="1743" operator="equal">
      <formula>"Ganada"</formula>
    </cfRule>
  </conditionalFormatting>
  <conditionalFormatting sqref="N79">
    <cfRule type="cellIs" dxfId="1703" priority="1741" operator="equal">
      <formula>"Cerrada"</formula>
    </cfRule>
  </conditionalFormatting>
  <conditionalFormatting sqref="N79">
    <cfRule type="cellIs" dxfId="1702" priority="1739" operator="equal">
      <formula>"Perdida"</formula>
    </cfRule>
  </conditionalFormatting>
  <conditionalFormatting sqref="N79">
    <cfRule type="cellIs" dxfId="1701" priority="1740" operator="equal">
      <formula>"Ganada"</formula>
    </cfRule>
  </conditionalFormatting>
  <conditionalFormatting sqref="N78">
    <cfRule type="cellIs" dxfId="1700" priority="1735" operator="equal">
      <formula>"Cerrada"</formula>
    </cfRule>
  </conditionalFormatting>
  <conditionalFormatting sqref="N78">
    <cfRule type="cellIs" dxfId="1699" priority="1733" operator="equal">
      <formula>"Perdida"</formula>
    </cfRule>
  </conditionalFormatting>
  <conditionalFormatting sqref="N78">
    <cfRule type="cellIs" dxfId="1698" priority="1734" operator="equal">
      <formula>"Ganada"</formula>
    </cfRule>
  </conditionalFormatting>
  <conditionalFormatting sqref="N80">
    <cfRule type="cellIs" dxfId="1697" priority="1729" operator="equal">
      <formula>"Cerrada"</formula>
    </cfRule>
  </conditionalFormatting>
  <conditionalFormatting sqref="N80">
    <cfRule type="cellIs" dxfId="1696" priority="1727" operator="equal">
      <formula>"Perdida"</formula>
    </cfRule>
  </conditionalFormatting>
  <conditionalFormatting sqref="N80">
    <cfRule type="cellIs" dxfId="1695" priority="1728" operator="equal">
      <formula>"Ganada"</formula>
    </cfRule>
  </conditionalFormatting>
  <conditionalFormatting sqref="N78">
    <cfRule type="cellIs" dxfId="1694" priority="1726" operator="equal">
      <formula>"Cerrada"</formula>
    </cfRule>
  </conditionalFormatting>
  <conditionalFormatting sqref="N78">
    <cfRule type="cellIs" dxfId="1693" priority="1724" operator="equal">
      <formula>"Perdida"</formula>
    </cfRule>
  </conditionalFormatting>
  <conditionalFormatting sqref="N78">
    <cfRule type="cellIs" dxfId="1692" priority="1725" operator="equal">
      <formula>"Ganada"</formula>
    </cfRule>
  </conditionalFormatting>
  <conditionalFormatting sqref="N79">
    <cfRule type="cellIs" dxfId="1691" priority="1723" operator="equal">
      <formula>"Cerrada"</formula>
    </cfRule>
  </conditionalFormatting>
  <conditionalFormatting sqref="N79">
    <cfRule type="cellIs" dxfId="1690" priority="1721" operator="equal">
      <formula>"Perdida"</formula>
    </cfRule>
  </conditionalFormatting>
  <conditionalFormatting sqref="N79">
    <cfRule type="cellIs" dxfId="1689" priority="1722" operator="equal">
      <formula>"Ganada"</formula>
    </cfRule>
  </conditionalFormatting>
  <conditionalFormatting sqref="N78">
    <cfRule type="cellIs" dxfId="1688" priority="1717" operator="equal">
      <formula>"Cerrada"</formula>
    </cfRule>
  </conditionalFormatting>
  <conditionalFormatting sqref="N78">
    <cfRule type="cellIs" dxfId="1687" priority="1715" operator="equal">
      <formula>"Perdida"</formula>
    </cfRule>
  </conditionalFormatting>
  <conditionalFormatting sqref="N78">
    <cfRule type="cellIs" dxfId="1686" priority="1716" operator="equal">
      <formula>"Ganada"</formula>
    </cfRule>
  </conditionalFormatting>
  <conditionalFormatting sqref="N78">
    <cfRule type="cellIs" dxfId="1685" priority="1708" operator="equal">
      <formula>"Cerrada"</formula>
    </cfRule>
  </conditionalFormatting>
  <conditionalFormatting sqref="N78">
    <cfRule type="cellIs" dxfId="1684" priority="1706" operator="equal">
      <formula>"Perdida"</formula>
    </cfRule>
  </conditionalFormatting>
  <conditionalFormatting sqref="N78">
    <cfRule type="cellIs" dxfId="1683" priority="1707" operator="equal">
      <formula>"Ganada"</formula>
    </cfRule>
  </conditionalFormatting>
  <conditionalFormatting sqref="N83">
    <cfRule type="cellIs" dxfId="1682" priority="1702" operator="equal">
      <formula>"Cerrada"</formula>
    </cfRule>
  </conditionalFormatting>
  <conditionalFormatting sqref="N83">
    <cfRule type="cellIs" dxfId="1681" priority="1700" operator="equal">
      <formula>"Perdida"</formula>
    </cfRule>
  </conditionalFormatting>
  <conditionalFormatting sqref="N83">
    <cfRule type="cellIs" dxfId="1680" priority="1701" operator="equal">
      <formula>"Ganada"</formula>
    </cfRule>
  </conditionalFormatting>
  <conditionalFormatting sqref="N82">
    <cfRule type="cellIs" dxfId="1679" priority="1699" operator="equal">
      <formula>"Cerrada"</formula>
    </cfRule>
  </conditionalFormatting>
  <conditionalFormatting sqref="N82">
    <cfRule type="cellIs" dxfId="1678" priority="1697" operator="equal">
      <formula>"Perdida"</formula>
    </cfRule>
  </conditionalFormatting>
  <conditionalFormatting sqref="N82">
    <cfRule type="cellIs" dxfId="1677" priority="1698" operator="equal">
      <formula>"Ganada"</formula>
    </cfRule>
  </conditionalFormatting>
  <conditionalFormatting sqref="N83">
    <cfRule type="cellIs" dxfId="1676" priority="1696" operator="equal">
      <formula>"Cerrada"</formula>
    </cfRule>
  </conditionalFormatting>
  <conditionalFormatting sqref="N83">
    <cfRule type="cellIs" dxfId="1675" priority="1694" operator="equal">
      <formula>"Perdida"</formula>
    </cfRule>
  </conditionalFormatting>
  <conditionalFormatting sqref="N83">
    <cfRule type="cellIs" dxfId="1674" priority="1695" operator="equal">
      <formula>"Ganada"</formula>
    </cfRule>
  </conditionalFormatting>
  <conditionalFormatting sqref="N83">
    <cfRule type="cellIs" dxfId="1673" priority="1693" operator="equal">
      <formula>"Cerrada"</formula>
    </cfRule>
  </conditionalFormatting>
  <conditionalFormatting sqref="N83">
    <cfRule type="cellIs" dxfId="1672" priority="1691" operator="equal">
      <formula>"Perdida"</formula>
    </cfRule>
  </conditionalFormatting>
  <conditionalFormatting sqref="N83">
    <cfRule type="cellIs" dxfId="1671" priority="1692" operator="equal">
      <formula>"Ganada"</formula>
    </cfRule>
  </conditionalFormatting>
  <conditionalFormatting sqref="N82">
    <cfRule type="cellIs" dxfId="1670" priority="1690" operator="equal">
      <formula>"Cerrada"</formula>
    </cfRule>
  </conditionalFormatting>
  <conditionalFormatting sqref="N82">
    <cfRule type="cellIs" dxfId="1669" priority="1688" operator="equal">
      <formula>"Perdida"</formula>
    </cfRule>
  </conditionalFormatting>
  <conditionalFormatting sqref="N82">
    <cfRule type="cellIs" dxfId="1668" priority="1689" operator="equal">
      <formula>"Ganada"</formula>
    </cfRule>
  </conditionalFormatting>
  <conditionalFormatting sqref="N83">
    <cfRule type="cellIs" dxfId="1667" priority="1687" operator="equal">
      <formula>"Cerrada"</formula>
    </cfRule>
  </conditionalFormatting>
  <conditionalFormatting sqref="N83">
    <cfRule type="cellIs" dxfId="1666" priority="1685" operator="equal">
      <formula>"Perdida"</formula>
    </cfRule>
  </conditionalFormatting>
  <conditionalFormatting sqref="N83">
    <cfRule type="cellIs" dxfId="1665" priority="1686" operator="equal">
      <formula>"Ganada"</formula>
    </cfRule>
  </conditionalFormatting>
  <conditionalFormatting sqref="N81">
    <cfRule type="cellIs" dxfId="1664" priority="1684" operator="equal">
      <formula>"Cerrada"</formula>
    </cfRule>
  </conditionalFormatting>
  <conditionalFormatting sqref="N81">
    <cfRule type="cellIs" dxfId="1663" priority="1682" operator="equal">
      <formula>"Perdida"</formula>
    </cfRule>
  </conditionalFormatting>
  <conditionalFormatting sqref="N81">
    <cfRule type="cellIs" dxfId="1662" priority="1683" operator="equal">
      <formula>"Ganada"</formula>
    </cfRule>
  </conditionalFormatting>
  <conditionalFormatting sqref="N82">
    <cfRule type="cellIs" dxfId="1661" priority="1681" operator="equal">
      <formula>"Cerrada"</formula>
    </cfRule>
  </conditionalFormatting>
  <conditionalFormatting sqref="N82">
    <cfRule type="cellIs" dxfId="1660" priority="1679" operator="equal">
      <formula>"Perdida"</formula>
    </cfRule>
  </conditionalFormatting>
  <conditionalFormatting sqref="N82">
    <cfRule type="cellIs" dxfId="1659" priority="1680" operator="equal">
      <formula>"Ganada"</formula>
    </cfRule>
  </conditionalFormatting>
  <conditionalFormatting sqref="N79">
    <cfRule type="cellIs" dxfId="1658" priority="1678" operator="equal">
      <formula>"Cerrada"</formula>
    </cfRule>
  </conditionalFormatting>
  <conditionalFormatting sqref="N79">
    <cfRule type="cellIs" dxfId="1657" priority="1676" operator="equal">
      <formula>"Perdida"</formula>
    </cfRule>
  </conditionalFormatting>
  <conditionalFormatting sqref="N79">
    <cfRule type="cellIs" dxfId="1656" priority="1677" operator="equal">
      <formula>"Ganada"</formula>
    </cfRule>
  </conditionalFormatting>
  <conditionalFormatting sqref="N80">
    <cfRule type="cellIs" dxfId="1655" priority="1675" operator="equal">
      <formula>"Cerrada"</formula>
    </cfRule>
  </conditionalFormatting>
  <conditionalFormatting sqref="N80">
    <cfRule type="cellIs" dxfId="1654" priority="1673" operator="equal">
      <formula>"Perdida"</formula>
    </cfRule>
  </conditionalFormatting>
  <conditionalFormatting sqref="N80">
    <cfRule type="cellIs" dxfId="1653" priority="1674" operator="equal">
      <formula>"Ganada"</formula>
    </cfRule>
  </conditionalFormatting>
  <conditionalFormatting sqref="N79">
    <cfRule type="cellIs" dxfId="1652" priority="1672" operator="equal">
      <formula>"Cerrada"</formula>
    </cfRule>
  </conditionalFormatting>
  <conditionalFormatting sqref="N79">
    <cfRule type="cellIs" dxfId="1651" priority="1670" operator="equal">
      <formula>"Perdida"</formula>
    </cfRule>
  </conditionalFormatting>
  <conditionalFormatting sqref="N79">
    <cfRule type="cellIs" dxfId="1650" priority="1671" operator="equal">
      <formula>"Ganada"</formula>
    </cfRule>
  </conditionalFormatting>
  <conditionalFormatting sqref="N79">
    <cfRule type="cellIs" dxfId="1649" priority="1669" operator="equal">
      <formula>"Cerrada"</formula>
    </cfRule>
  </conditionalFormatting>
  <conditionalFormatting sqref="N79">
    <cfRule type="cellIs" dxfId="1648" priority="1667" operator="equal">
      <formula>"Perdida"</formula>
    </cfRule>
  </conditionalFormatting>
  <conditionalFormatting sqref="N79">
    <cfRule type="cellIs" dxfId="1647" priority="1668" operator="equal">
      <formula>"Ganada"</formula>
    </cfRule>
  </conditionalFormatting>
  <conditionalFormatting sqref="N80">
    <cfRule type="cellIs" dxfId="1646" priority="1666" operator="equal">
      <formula>"Cerrada"</formula>
    </cfRule>
  </conditionalFormatting>
  <conditionalFormatting sqref="N80">
    <cfRule type="cellIs" dxfId="1645" priority="1664" operator="equal">
      <formula>"Perdida"</formula>
    </cfRule>
  </conditionalFormatting>
  <conditionalFormatting sqref="N80">
    <cfRule type="cellIs" dxfId="1644" priority="1665" operator="equal">
      <formula>"Ganada"</formula>
    </cfRule>
  </conditionalFormatting>
  <conditionalFormatting sqref="N79">
    <cfRule type="cellIs" dxfId="1643" priority="1663" operator="equal">
      <formula>"Cerrada"</formula>
    </cfRule>
  </conditionalFormatting>
  <conditionalFormatting sqref="N79">
    <cfRule type="cellIs" dxfId="1642" priority="1661" operator="equal">
      <formula>"Perdida"</formula>
    </cfRule>
  </conditionalFormatting>
  <conditionalFormatting sqref="N79">
    <cfRule type="cellIs" dxfId="1641" priority="1662" operator="equal">
      <formula>"Ganada"</formula>
    </cfRule>
  </conditionalFormatting>
  <conditionalFormatting sqref="N83">
    <cfRule type="cellIs" dxfId="1640" priority="1660" operator="equal">
      <formula>"Cerrada"</formula>
    </cfRule>
  </conditionalFormatting>
  <conditionalFormatting sqref="N83">
    <cfRule type="cellIs" dxfId="1639" priority="1658" operator="equal">
      <formula>"Perdida"</formula>
    </cfRule>
  </conditionalFormatting>
  <conditionalFormatting sqref="N83">
    <cfRule type="cellIs" dxfId="1638" priority="1659" operator="equal">
      <formula>"Ganada"</formula>
    </cfRule>
  </conditionalFormatting>
  <conditionalFormatting sqref="N83">
    <cfRule type="cellIs" dxfId="1637" priority="1657" operator="equal">
      <formula>"Cerrada"</formula>
    </cfRule>
  </conditionalFormatting>
  <conditionalFormatting sqref="N83">
    <cfRule type="cellIs" dxfId="1636" priority="1655" operator="equal">
      <formula>"Perdida"</formula>
    </cfRule>
  </conditionalFormatting>
  <conditionalFormatting sqref="N83">
    <cfRule type="cellIs" dxfId="1635" priority="1656" operator="equal">
      <formula>"Ganada"</formula>
    </cfRule>
  </conditionalFormatting>
  <conditionalFormatting sqref="N82">
    <cfRule type="cellIs" dxfId="1634" priority="1654" operator="equal">
      <formula>"Cerrada"</formula>
    </cfRule>
  </conditionalFormatting>
  <conditionalFormatting sqref="N82">
    <cfRule type="cellIs" dxfId="1633" priority="1652" operator="equal">
      <formula>"Perdida"</formula>
    </cfRule>
  </conditionalFormatting>
  <conditionalFormatting sqref="N82">
    <cfRule type="cellIs" dxfId="1632" priority="1653" operator="equal">
      <formula>"Ganada"</formula>
    </cfRule>
  </conditionalFormatting>
  <conditionalFormatting sqref="N83">
    <cfRule type="cellIs" dxfId="1631" priority="1651" operator="equal">
      <formula>"Cerrada"</formula>
    </cfRule>
  </conditionalFormatting>
  <conditionalFormatting sqref="N83">
    <cfRule type="cellIs" dxfId="1630" priority="1649" operator="equal">
      <formula>"Perdida"</formula>
    </cfRule>
  </conditionalFormatting>
  <conditionalFormatting sqref="N83">
    <cfRule type="cellIs" dxfId="1629" priority="1650" operator="equal">
      <formula>"Ganada"</formula>
    </cfRule>
  </conditionalFormatting>
  <conditionalFormatting sqref="N80">
    <cfRule type="cellIs" dxfId="1628" priority="1648" operator="equal">
      <formula>"Cerrada"</formula>
    </cfRule>
  </conditionalFormatting>
  <conditionalFormatting sqref="N80">
    <cfRule type="cellIs" dxfId="1627" priority="1646" operator="equal">
      <formula>"Perdida"</formula>
    </cfRule>
  </conditionalFormatting>
  <conditionalFormatting sqref="N80">
    <cfRule type="cellIs" dxfId="1626" priority="1647" operator="equal">
      <formula>"Ganada"</formula>
    </cfRule>
  </conditionalFormatting>
  <conditionalFormatting sqref="N81">
    <cfRule type="cellIs" dxfId="1625" priority="1645" operator="equal">
      <formula>"Cerrada"</formula>
    </cfRule>
  </conditionalFormatting>
  <conditionalFormatting sqref="N81">
    <cfRule type="cellIs" dxfId="1624" priority="1643" operator="equal">
      <formula>"Perdida"</formula>
    </cfRule>
  </conditionalFormatting>
  <conditionalFormatting sqref="N81">
    <cfRule type="cellIs" dxfId="1623" priority="1644" operator="equal">
      <formula>"Ganada"</formula>
    </cfRule>
  </conditionalFormatting>
  <conditionalFormatting sqref="N79">
    <cfRule type="cellIs" dxfId="1622" priority="1642" operator="equal">
      <formula>"Cerrada"</formula>
    </cfRule>
  </conditionalFormatting>
  <conditionalFormatting sqref="N79">
    <cfRule type="cellIs" dxfId="1621" priority="1640" operator="equal">
      <formula>"Perdida"</formula>
    </cfRule>
  </conditionalFormatting>
  <conditionalFormatting sqref="N79">
    <cfRule type="cellIs" dxfId="1620" priority="1641" operator="equal">
      <formula>"Ganada"</formula>
    </cfRule>
  </conditionalFormatting>
  <conditionalFormatting sqref="N80">
    <cfRule type="cellIs" dxfId="1619" priority="1639" operator="equal">
      <formula>"Cerrada"</formula>
    </cfRule>
  </conditionalFormatting>
  <conditionalFormatting sqref="N80">
    <cfRule type="cellIs" dxfId="1618" priority="1637" operator="equal">
      <formula>"Perdida"</formula>
    </cfRule>
  </conditionalFormatting>
  <conditionalFormatting sqref="N80">
    <cfRule type="cellIs" dxfId="1617" priority="1638" operator="equal">
      <formula>"Ganada"</formula>
    </cfRule>
  </conditionalFormatting>
  <conditionalFormatting sqref="N79">
    <cfRule type="cellIs" dxfId="1616" priority="1636" operator="equal">
      <formula>"Cerrada"</formula>
    </cfRule>
  </conditionalFormatting>
  <conditionalFormatting sqref="N79">
    <cfRule type="cellIs" dxfId="1615" priority="1634" operator="equal">
      <formula>"Perdida"</formula>
    </cfRule>
  </conditionalFormatting>
  <conditionalFormatting sqref="N79">
    <cfRule type="cellIs" dxfId="1614" priority="1635" operator="equal">
      <formula>"Ganada"</formula>
    </cfRule>
  </conditionalFormatting>
  <conditionalFormatting sqref="N79">
    <cfRule type="cellIs" dxfId="1613" priority="1633" operator="equal">
      <formula>"Cerrada"</formula>
    </cfRule>
  </conditionalFormatting>
  <conditionalFormatting sqref="N79">
    <cfRule type="cellIs" dxfId="1612" priority="1631" operator="equal">
      <formula>"Perdida"</formula>
    </cfRule>
  </conditionalFormatting>
  <conditionalFormatting sqref="N79">
    <cfRule type="cellIs" dxfId="1611" priority="1632" operator="equal">
      <formula>"Ganada"</formula>
    </cfRule>
  </conditionalFormatting>
  <conditionalFormatting sqref="N80">
    <cfRule type="cellIs" dxfId="1610" priority="1630" operator="equal">
      <formula>"Cerrada"</formula>
    </cfRule>
  </conditionalFormatting>
  <conditionalFormatting sqref="N80">
    <cfRule type="cellIs" dxfId="1609" priority="1628" operator="equal">
      <formula>"Perdida"</formula>
    </cfRule>
  </conditionalFormatting>
  <conditionalFormatting sqref="N80">
    <cfRule type="cellIs" dxfId="1608" priority="1629" operator="equal">
      <formula>"Ganada"</formula>
    </cfRule>
  </conditionalFormatting>
  <conditionalFormatting sqref="N79">
    <cfRule type="cellIs" dxfId="1607" priority="1627" operator="equal">
      <formula>"Cerrada"</formula>
    </cfRule>
  </conditionalFormatting>
  <conditionalFormatting sqref="N79">
    <cfRule type="cellIs" dxfId="1606" priority="1625" operator="equal">
      <formula>"Perdida"</formula>
    </cfRule>
  </conditionalFormatting>
  <conditionalFormatting sqref="N79">
    <cfRule type="cellIs" dxfId="1605" priority="1626" operator="equal">
      <formula>"Ganada"</formula>
    </cfRule>
  </conditionalFormatting>
  <conditionalFormatting sqref="N81">
    <cfRule type="cellIs" dxfId="1604" priority="1624" operator="equal">
      <formula>"Cerrada"</formula>
    </cfRule>
  </conditionalFormatting>
  <conditionalFormatting sqref="N81">
    <cfRule type="cellIs" dxfId="1603" priority="1622" operator="equal">
      <formula>"Perdida"</formula>
    </cfRule>
  </conditionalFormatting>
  <conditionalFormatting sqref="N81">
    <cfRule type="cellIs" dxfId="1602" priority="1623" operator="equal">
      <formula>"Ganada"</formula>
    </cfRule>
  </conditionalFormatting>
  <conditionalFormatting sqref="N79">
    <cfRule type="cellIs" dxfId="1601" priority="1621" operator="equal">
      <formula>"Cerrada"</formula>
    </cfRule>
  </conditionalFormatting>
  <conditionalFormatting sqref="N79">
    <cfRule type="cellIs" dxfId="1600" priority="1619" operator="equal">
      <formula>"Perdida"</formula>
    </cfRule>
  </conditionalFormatting>
  <conditionalFormatting sqref="N79">
    <cfRule type="cellIs" dxfId="1599" priority="1620" operator="equal">
      <formula>"Ganada"</formula>
    </cfRule>
  </conditionalFormatting>
  <conditionalFormatting sqref="N80">
    <cfRule type="cellIs" dxfId="1598" priority="1618" operator="equal">
      <formula>"Cerrada"</formula>
    </cfRule>
  </conditionalFormatting>
  <conditionalFormatting sqref="N80">
    <cfRule type="cellIs" dxfId="1597" priority="1616" operator="equal">
      <formula>"Perdida"</formula>
    </cfRule>
  </conditionalFormatting>
  <conditionalFormatting sqref="N80">
    <cfRule type="cellIs" dxfId="1596" priority="1617" operator="equal">
      <formula>"Ganada"</formula>
    </cfRule>
  </conditionalFormatting>
  <conditionalFormatting sqref="N79">
    <cfRule type="cellIs" dxfId="1595" priority="1615" operator="equal">
      <formula>"Cerrada"</formula>
    </cfRule>
  </conditionalFormatting>
  <conditionalFormatting sqref="N79">
    <cfRule type="cellIs" dxfId="1594" priority="1613" operator="equal">
      <formula>"Perdida"</formula>
    </cfRule>
  </conditionalFormatting>
  <conditionalFormatting sqref="N79">
    <cfRule type="cellIs" dxfId="1593" priority="1614" operator="equal">
      <formula>"Ganada"</formula>
    </cfRule>
  </conditionalFormatting>
  <conditionalFormatting sqref="N79">
    <cfRule type="cellIs" dxfId="1592" priority="1612" operator="equal">
      <formula>"Cerrada"</formula>
    </cfRule>
  </conditionalFormatting>
  <conditionalFormatting sqref="N79">
    <cfRule type="cellIs" dxfId="1591" priority="1610" operator="equal">
      <formula>"Perdida"</formula>
    </cfRule>
  </conditionalFormatting>
  <conditionalFormatting sqref="N79">
    <cfRule type="cellIs" dxfId="1590" priority="1611" operator="equal">
      <formula>"Ganada"</formula>
    </cfRule>
  </conditionalFormatting>
  <conditionalFormatting sqref="N84">
    <cfRule type="cellIs" dxfId="1589" priority="1609" operator="equal">
      <formula>"Cerrada"</formula>
    </cfRule>
  </conditionalFormatting>
  <conditionalFormatting sqref="N84">
    <cfRule type="cellIs" dxfId="1588" priority="1607" operator="equal">
      <formula>"Perdida"</formula>
    </cfRule>
  </conditionalFormatting>
  <conditionalFormatting sqref="N84">
    <cfRule type="cellIs" dxfId="1587" priority="1608" operator="equal">
      <formula>"Ganada"</formula>
    </cfRule>
  </conditionalFormatting>
  <conditionalFormatting sqref="N84">
    <cfRule type="cellIs" dxfId="1586" priority="1606" operator="equal">
      <formula>"Cerrada"</formula>
    </cfRule>
  </conditionalFormatting>
  <conditionalFormatting sqref="N84">
    <cfRule type="cellIs" dxfId="1585" priority="1604" operator="equal">
      <formula>"Perdida"</formula>
    </cfRule>
  </conditionalFormatting>
  <conditionalFormatting sqref="N84">
    <cfRule type="cellIs" dxfId="1584" priority="1605" operator="equal">
      <formula>"Ganada"</formula>
    </cfRule>
  </conditionalFormatting>
  <conditionalFormatting sqref="N84">
    <cfRule type="cellIs" dxfId="1583" priority="1603" operator="equal">
      <formula>"Cerrada"</formula>
    </cfRule>
  </conditionalFormatting>
  <conditionalFormatting sqref="N84">
    <cfRule type="cellIs" dxfId="1582" priority="1601" operator="equal">
      <formula>"Perdida"</formula>
    </cfRule>
  </conditionalFormatting>
  <conditionalFormatting sqref="N84">
    <cfRule type="cellIs" dxfId="1581" priority="1602" operator="equal">
      <formula>"Ganada"</formula>
    </cfRule>
  </conditionalFormatting>
  <conditionalFormatting sqref="N84">
    <cfRule type="cellIs" dxfId="1580" priority="1600" operator="equal">
      <formula>"Cerrada"</formula>
    </cfRule>
  </conditionalFormatting>
  <conditionalFormatting sqref="N84">
    <cfRule type="cellIs" dxfId="1579" priority="1598" operator="equal">
      <formula>"Perdida"</formula>
    </cfRule>
  </conditionalFormatting>
  <conditionalFormatting sqref="N84">
    <cfRule type="cellIs" dxfId="1578" priority="1599" operator="equal">
      <formula>"Ganada"</formula>
    </cfRule>
  </conditionalFormatting>
  <conditionalFormatting sqref="N84">
    <cfRule type="cellIs" dxfId="1577" priority="1597" operator="equal">
      <formula>"Cerrada"</formula>
    </cfRule>
  </conditionalFormatting>
  <conditionalFormatting sqref="N84">
    <cfRule type="cellIs" dxfId="1576" priority="1595" operator="equal">
      <formula>"Perdida"</formula>
    </cfRule>
  </conditionalFormatting>
  <conditionalFormatting sqref="N84">
    <cfRule type="cellIs" dxfId="1575" priority="1596" operator="equal">
      <formula>"Ganada"</formula>
    </cfRule>
  </conditionalFormatting>
  <conditionalFormatting sqref="N84">
    <cfRule type="cellIs" dxfId="1574" priority="1594" operator="equal">
      <formula>"Cerrada"</formula>
    </cfRule>
  </conditionalFormatting>
  <conditionalFormatting sqref="N84">
    <cfRule type="cellIs" dxfId="1573" priority="1592" operator="equal">
      <formula>"Perdida"</formula>
    </cfRule>
  </conditionalFormatting>
  <conditionalFormatting sqref="N84">
    <cfRule type="cellIs" dxfId="1572" priority="1593" operator="equal">
      <formula>"Ganada"</formula>
    </cfRule>
  </conditionalFormatting>
  <conditionalFormatting sqref="N84">
    <cfRule type="cellIs" dxfId="1571" priority="1591" operator="equal">
      <formula>"Cerrada"</formula>
    </cfRule>
  </conditionalFormatting>
  <conditionalFormatting sqref="N84">
    <cfRule type="cellIs" dxfId="1570" priority="1589" operator="equal">
      <formula>"Perdida"</formula>
    </cfRule>
  </conditionalFormatting>
  <conditionalFormatting sqref="N84">
    <cfRule type="cellIs" dxfId="1569" priority="1590" operator="equal">
      <formula>"Ganada"</formula>
    </cfRule>
  </conditionalFormatting>
  <conditionalFormatting sqref="N84">
    <cfRule type="cellIs" dxfId="1568" priority="1588" operator="equal">
      <formula>"Cerrada"</formula>
    </cfRule>
  </conditionalFormatting>
  <conditionalFormatting sqref="N84">
    <cfRule type="cellIs" dxfId="1567" priority="1586" operator="equal">
      <formula>"Perdida"</formula>
    </cfRule>
  </conditionalFormatting>
  <conditionalFormatting sqref="N84">
    <cfRule type="cellIs" dxfId="1566" priority="1587" operator="equal">
      <formula>"Ganada"</formula>
    </cfRule>
  </conditionalFormatting>
  <conditionalFormatting sqref="N84">
    <cfRule type="cellIs" dxfId="1565" priority="1585" operator="equal">
      <formula>"Cerrada"</formula>
    </cfRule>
  </conditionalFormatting>
  <conditionalFormatting sqref="N84">
    <cfRule type="cellIs" dxfId="1564" priority="1583" operator="equal">
      <formula>"Perdida"</formula>
    </cfRule>
  </conditionalFormatting>
  <conditionalFormatting sqref="N84">
    <cfRule type="cellIs" dxfId="1563" priority="1584" operator="equal">
      <formula>"Ganada"</formula>
    </cfRule>
  </conditionalFormatting>
  <conditionalFormatting sqref="N84">
    <cfRule type="cellIs" dxfId="1562" priority="1582" operator="equal">
      <formula>"Cerrada"</formula>
    </cfRule>
  </conditionalFormatting>
  <conditionalFormatting sqref="N84">
    <cfRule type="cellIs" dxfId="1561" priority="1580" operator="equal">
      <formula>"Perdida"</formula>
    </cfRule>
  </conditionalFormatting>
  <conditionalFormatting sqref="N84">
    <cfRule type="cellIs" dxfId="1560" priority="1581" operator="equal">
      <formula>"Ganada"</formula>
    </cfRule>
  </conditionalFormatting>
  <conditionalFormatting sqref="N84">
    <cfRule type="cellIs" dxfId="1559" priority="1579" operator="equal">
      <formula>"Cerrada"</formula>
    </cfRule>
  </conditionalFormatting>
  <conditionalFormatting sqref="N84">
    <cfRule type="cellIs" dxfId="1558" priority="1577" operator="equal">
      <formula>"Perdida"</formula>
    </cfRule>
  </conditionalFormatting>
  <conditionalFormatting sqref="N84">
    <cfRule type="cellIs" dxfId="1557" priority="1578" operator="equal">
      <formula>"Ganada"</formula>
    </cfRule>
  </conditionalFormatting>
  <conditionalFormatting sqref="N84">
    <cfRule type="cellIs" dxfId="1556" priority="1576" operator="equal">
      <formula>"Cerrada"</formula>
    </cfRule>
  </conditionalFormatting>
  <conditionalFormatting sqref="N84">
    <cfRule type="cellIs" dxfId="1555" priority="1574" operator="equal">
      <formula>"Perdida"</formula>
    </cfRule>
  </conditionalFormatting>
  <conditionalFormatting sqref="N84">
    <cfRule type="cellIs" dxfId="1554" priority="1575" operator="equal">
      <formula>"Ganada"</formula>
    </cfRule>
  </conditionalFormatting>
  <conditionalFormatting sqref="N84">
    <cfRule type="cellIs" dxfId="1553" priority="1573" operator="equal">
      <formula>"Cerrada"</formula>
    </cfRule>
  </conditionalFormatting>
  <conditionalFormatting sqref="N84">
    <cfRule type="cellIs" dxfId="1552" priority="1571" operator="equal">
      <formula>"Perdida"</formula>
    </cfRule>
  </conditionalFormatting>
  <conditionalFormatting sqref="N84">
    <cfRule type="cellIs" dxfId="1551" priority="1572" operator="equal">
      <formula>"Ganada"</formula>
    </cfRule>
  </conditionalFormatting>
  <conditionalFormatting sqref="N83">
    <cfRule type="cellIs" dxfId="1550" priority="1570" operator="equal">
      <formula>"Cerrada"</formula>
    </cfRule>
  </conditionalFormatting>
  <conditionalFormatting sqref="N83">
    <cfRule type="cellIs" dxfId="1549" priority="1568" operator="equal">
      <formula>"Perdida"</formula>
    </cfRule>
  </conditionalFormatting>
  <conditionalFormatting sqref="N83">
    <cfRule type="cellIs" dxfId="1548" priority="1569" operator="equal">
      <formula>"Ganada"</formula>
    </cfRule>
  </conditionalFormatting>
  <conditionalFormatting sqref="N84">
    <cfRule type="cellIs" dxfId="1547" priority="1567" operator="equal">
      <formula>"Cerrada"</formula>
    </cfRule>
  </conditionalFormatting>
  <conditionalFormatting sqref="N84">
    <cfRule type="cellIs" dxfId="1546" priority="1565" operator="equal">
      <formula>"Perdida"</formula>
    </cfRule>
  </conditionalFormatting>
  <conditionalFormatting sqref="N84">
    <cfRule type="cellIs" dxfId="1545" priority="1566" operator="equal">
      <formula>"Ganada"</formula>
    </cfRule>
  </conditionalFormatting>
  <conditionalFormatting sqref="N82">
    <cfRule type="cellIs" dxfId="1544" priority="1564" operator="equal">
      <formula>"Cerrada"</formula>
    </cfRule>
  </conditionalFormatting>
  <conditionalFormatting sqref="N82">
    <cfRule type="cellIs" dxfId="1543" priority="1562" operator="equal">
      <formula>"Perdida"</formula>
    </cfRule>
  </conditionalFormatting>
  <conditionalFormatting sqref="N82">
    <cfRule type="cellIs" dxfId="1542" priority="1563" operator="equal">
      <formula>"Ganada"</formula>
    </cfRule>
  </conditionalFormatting>
  <conditionalFormatting sqref="N83">
    <cfRule type="cellIs" dxfId="1541" priority="1561" operator="equal">
      <formula>"Cerrada"</formula>
    </cfRule>
  </conditionalFormatting>
  <conditionalFormatting sqref="N83">
    <cfRule type="cellIs" dxfId="1540" priority="1559" operator="equal">
      <formula>"Perdida"</formula>
    </cfRule>
  </conditionalFormatting>
  <conditionalFormatting sqref="N83">
    <cfRule type="cellIs" dxfId="1539" priority="1560" operator="equal">
      <formula>"Ganada"</formula>
    </cfRule>
  </conditionalFormatting>
  <conditionalFormatting sqref="N84">
    <cfRule type="cellIs" dxfId="1538" priority="1558" operator="equal">
      <formula>"Cerrada"</formula>
    </cfRule>
  </conditionalFormatting>
  <conditionalFormatting sqref="N84">
    <cfRule type="cellIs" dxfId="1537" priority="1556" operator="equal">
      <formula>"Perdida"</formula>
    </cfRule>
  </conditionalFormatting>
  <conditionalFormatting sqref="N84">
    <cfRule type="cellIs" dxfId="1536" priority="1557" operator="equal">
      <formula>"Ganada"</formula>
    </cfRule>
  </conditionalFormatting>
  <conditionalFormatting sqref="N83">
    <cfRule type="cellIs" dxfId="1535" priority="1555" operator="equal">
      <formula>"Cerrada"</formula>
    </cfRule>
  </conditionalFormatting>
  <conditionalFormatting sqref="N83">
    <cfRule type="cellIs" dxfId="1534" priority="1553" operator="equal">
      <formula>"Perdida"</formula>
    </cfRule>
  </conditionalFormatting>
  <conditionalFormatting sqref="N83">
    <cfRule type="cellIs" dxfId="1533" priority="1554" operator="equal">
      <formula>"Ganada"</formula>
    </cfRule>
  </conditionalFormatting>
  <conditionalFormatting sqref="N84">
    <cfRule type="cellIs" dxfId="1532" priority="1552" operator="equal">
      <formula>"Cerrada"</formula>
    </cfRule>
  </conditionalFormatting>
  <conditionalFormatting sqref="N84">
    <cfRule type="cellIs" dxfId="1531" priority="1550" operator="equal">
      <formula>"Perdida"</formula>
    </cfRule>
  </conditionalFormatting>
  <conditionalFormatting sqref="N84">
    <cfRule type="cellIs" dxfId="1530" priority="1551" operator="equal">
      <formula>"Ganada"</formula>
    </cfRule>
  </conditionalFormatting>
  <conditionalFormatting sqref="N82">
    <cfRule type="cellIs" dxfId="1529" priority="1549" operator="equal">
      <formula>"Cerrada"</formula>
    </cfRule>
  </conditionalFormatting>
  <conditionalFormatting sqref="N82">
    <cfRule type="cellIs" dxfId="1528" priority="1547" operator="equal">
      <formula>"Perdida"</formula>
    </cfRule>
  </conditionalFormatting>
  <conditionalFormatting sqref="N82">
    <cfRule type="cellIs" dxfId="1527" priority="1548" operator="equal">
      <formula>"Ganada"</formula>
    </cfRule>
  </conditionalFormatting>
  <conditionalFormatting sqref="N83">
    <cfRule type="cellIs" dxfId="1526" priority="1546" operator="equal">
      <formula>"Cerrada"</formula>
    </cfRule>
  </conditionalFormatting>
  <conditionalFormatting sqref="N83">
    <cfRule type="cellIs" dxfId="1525" priority="1544" operator="equal">
      <formula>"Perdida"</formula>
    </cfRule>
  </conditionalFormatting>
  <conditionalFormatting sqref="N83">
    <cfRule type="cellIs" dxfId="1524" priority="1545" operator="equal">
      <formula>"Ganada"</formula>
    </cfRule>
  </conditionalFormatting>
  <conditionalFormatting sqref="N81">
    <cfRule type="cellIs" dxfId="1523" priority="1543" operator="equal">
      <formula>"Cerrada"</formula>
    </cfRule>
  </conditionalFormatting>
  <conditionalFormatting sqref="N81">
    <cfRule type="cellIs" dxfId="1522" priority="1541" operator="equal">
      <formula>"Perdida"</formula>
    </cfRule>
  </conditionalFormatting>
  <conditionalFormatting sqref="N81">
    <cfRule type="cellIs" dxfId="1521" priority="1542" operator="equal">
      <formula>"Ganada"</formula>
    </cfRule>
  </conditionalFormatting>
  <conditionalFormatting sqref="N82">
    <cfRule type="cellIs" dxfId="1520" priority="1540" operator="equal">
      <formula>"Cerrada"</formula>
    </cfRule>
  </conditionalFormatting>
  <conditionalFormatting sqref="N82">
    <cfRule type="cellIs" dxfId="1519" priority="1538" operator="equal">
      <formula>"Perdida"</formula>
    </cfRule>
  </conditionalFormatting>
  <conditionalFormatting sqref="N82">
    <cfRule type="cellIs" dxfId="1518" priority="1539" operator="equal">
      <formula>"Ganada"</formula>
    </cfRule>
  </conditionalFormatting>
  <conditionalFormatting sqref="N79">
    <cfRule type="cellIs" dxfId="1517" priority="1537" operator="equal">
      <formula>"Cerrada"</formula>
    </cfRule>
  </conditionalFormatting>
  <conditionalFormatting sqref="N79">
    <cfRule type="cellIs" dxfId="1516" priority="1535" operator="equal">
      <formula>"Perdida"</formula>
    </cfRule>
  </conditionalFormatting>
  <conditionalFormatting sqref="N79">
    <cfRule type="cellIs" dxfId="1515" priority="1536" operator="equal">
      <formula>"Ganada"</formula>
    </cfRule>
  </conditionalFormatting>
  <conditionalFormatting sqref="N80">
    <cfRule type="cellIs" dxfId="1514" priority="1534" operator="equal">
      <formula>"Cerrada"</formula>
    </cfRule>
  </conditionalFormatting>
  <conditionalFormatting sqref="N80">
    <cfRule type="cellIs" dxfId="1513" priority="1532" operator="equal">
      <formula>"Perdida"</formula>
    </cfRule>
  </conditionalFormatting>
  <conditionalFormatting sqref="N80">
    <cfRule type="cellIs" dxfId="1512" priority="1533" operator="equal">
      <formula>"Ganada"</formula>
    </cfRule>
  </conditionalFormatting>
  <conditionalFormatting sqref="N79">
    <cfRule type="cellIs" dxfId="1511" priority="1531" operator="equal">
      <formula>"Cerrada"</formula>
    </cfRule>
  </conditionalFormatting>
  <conditionalFormatting sqref="N79">
    <cfRule type="cellIs" dxfId="1510" priority="1529" operator="equal">
      <formula>"Perdida"</formula>
    </cfRule>
  </conditionalFormatting>
  <conditionalFormatting sqref="N79">
    <cfRule type="cellIs" dxfId="1509" priority="1530" operator="equal">
      <formula>"Ganada"</formula>
    </cfRule>
  </conditionalFormatting>
  <conditionalFormatting sqref="N79">
    <cfRule type="cellIs" dxfId="1508" priority="1528" operator="equal">
      <formula>"Cerrada"</formula>
    </cfRule>
  </conditionalFormatting>
  <conditionalFormatting sqref="N79">
    <cfRule type="cellIs" dxfId="1507" priority="1526" operator="equal">
      <formula>"Perdida"</formula>
    </cfRule>
  </conditionalFormatting>
  <conditionalFormatting sqref="N79">
    <cfRule type="cellIs" dxfId="1506" priority="1527" operator="equal">
      <formula>"Ganada"</formula>
    </cfRule>
  </conditionalFormatting>
  <conditionalFormatting sqref="N80">
    <cfRule type="cellIs" dxfId="1505" priority="1525" operator="equal">
      <formula>"Cerrada"</formula>
    </cfRule>
  </conditionalFormatting>
  <conditionalFormatting sqref="N80">
    <cfRule type="cellIs" dxfId="1504" priority="1523" operator="equal">
      <formula>"Perdida"</formula>
    </cfRule>
  </conditionalFormatting>
  <conditionalFormatting sqref="N80">
    <cfRule type="cellIs" dxfId="1503" priority="1524" operator="equal">
      <formula>"Ganada"</formula>
    </cfRule>
  </conditionalFormatting>
  <conditionalFormatting sqref="N79">
    <cfRule type="cellIs" dxfId="1502" priority="1522" operator="equal">
      <formula>"Cerrada"</formula>
    </cfRule>
  </conditionalFormatting>
  <conditionalFormatting sqref="N79">
    <cfRule type="cellIs" dxfId="1501" priority="1520" operator="equal">
      <formula>"Perdida"</formula>
    </cfRule>
  </conditionalFormatting>
  <conditionalFormatting sqref="N79">
    <cfRule type="cellIs" dxfId="1500" priority="1521" operator="equal">
      <formula>"Ganada"</formula>
    </cfRule>
  </conditionalFormatting>
  <conditionalFormatting sqref="N83">
    <cfRule type="cellIs" dxfId="1499" priority="1519" operator="equal">
      <formula>"Cerrada"</formula>
    </cfRule>
  </conditionalFormatting>
  <conditionalFormatting sqref="N83">
    <cfRule type="cellIs" dxfId="1498" priority="1517" operator="equal">
      <formula>"Perdida"</formula>
    </cfRule>
  </conditionalFormatting>
  <conditionalFormatting sqref="N83">
    <cfRule type="cellIs" dxfId="1497" priority="1518" operator="equal">
      <formula>"Ganada"</formula>
    </cfRule>
  </conditionalFormatting>
  <conditionalFormatting sqref="N83">
    <cfRule type="cellIs" dxfId="1496" priority="1516" operator="equal">
      <formula>"Cerrada"</formula>
    </cfRule>
  </conditionalFormatting>
  <conditionalFormatting sqref="N83">
    <cfRule type="cellIs" dxfId="1495" priority="1514" operator="equal">
      <formula>"Perdida"</formula>
    </cfRule>
  </conditionalFormatting>
  <conditionalFormatting sqref="N83">
    <cfRule type="cellIs" dxfId="1494" priority="1515" operator="equal">
      <formula>"Ganada"</formula>
    </cfRule>
  </conditionalFormatting>
  <conditionalFormatting sqref="N82">
    <cfRule type="cellIs" dxfId="1493" priority="1513" operator="equal">
      <formula>"Cerrada"</formula>
    </cfRule>
  </conditionalFormatting>
  <conditionalFormatting sqref="N82">
    <cfRule type="cellIs" dxfId="1492" priority="1511" operator="equal">
      <formula>"Perdida"</formula>
    </cfRule>
  </conditionalFormatting>
  <conditionalFormatting sqref="N82">
    <cfRule type="cellIs" dxfId="1491" priority="1512" operator="equal">
      <formula>"Ganada"</formula>
    </cfRule>
  </conditionalFormatting>
  <conditionalFormatting sqref="N83">
    <cfRule type="cellIs" dxfId="1490" priority="1510" operator="equal">
      <formula>"Cerrada"</formula>
    </cfRule>
  </conditionalFormatting>
  <conditionalFormatting sqref="N83">
    <cfRule type="cellIs" dxfId="1489" priority="1508" operator="equal">
      <formula>"Perdida"</formula>
    </cfRule>
  </conditionalFormatting>
  <conditionalFormatting sqref="N83">
    <cfRule type="cellIs" dxfId="1488" priority="1509" operator="equal">
      <formula>"Ganada"</formula>
    </cfRule>
  </conditionalFormatting>
  <conditionalFormatting sqref="N80">
    <cfRule type="cellIs" dxfId="1487" priority="1507" operator="equal">
      <formula>"Cerrada"</formula>
    </cfRule>
  </conditionalFormatting>
  <conditionalFormatting sqref="N80">
    <cfRule type="cellIs" dxfId="1486" priority="1505" operator="equal">
      <formula>"Perdida"</formula>
    </cfRule>
  </conditionalFormatting>
  <conditionalFormatting sqref="N80">
    <cfRule type="cellIs" dxfId="1485" priority="1506" operator="equal">
      <formula>"Ganada"</formula>
    </cfRule>
  </conditionalFormatting>
  <conditionalFormatting sqref="N81">
    <cfRule type="cellIs" dxfId="1484" priority="1504" operator="equal">
      <formula>"Cerrada"</formula>
    </cfRule>
  </conditionalFormatting>
  <conditionalFormatting sqref="N81">
    <cfRule type="cellIs" dxfId="1483" priority="1502" operator="equal">
      <formula>"Perdida"</formula>
    </cfRule>
  </conditionalFormatting>
  <conditionalFormatting sqref="N81">
    <cfRule type="cellIs" dxfId="1482" priority="1503" operator="equal">
      <formula>"Ganada"</formula>
    </cfRule>
  </conditionalFormatting>
  <conditionalFormatting sqref="N79">
    <cfRule type="cellIs" dxfId="1481" priority="1501" operator="equal">
      <formula>"Cerrada"</formula>
    </cfRule>
  </conditionalFormatting>
  <conditionalFormatting sqref="N79">
    <cfRule type="cellIs" dxfId="1480" priority="1499" operator="equal">
      <formula>"Perdida"</formula>
    </cfRule>
  </conditionalFormatting>
  <conditionalFormatting sqref="N79">
    <cfRule type="cellIs" dxfId="1479" priority="1500" operator="equal">
      <formula>"Ganada"</formula>
    </cfRule>
  </conditionalFormatting>
  <conditionalFormatting sqref="N80">
    <cfRule type="cellIs" dxfId="1478" priority="1498" operator="equal">
      <formula>"Cerrada"</formula>
    </cfRule>
  </conditionalFormatting>
  <conditionalFormatting sqref="N80">
    <cfRule type="cellIs" dxfId="1477" priority="1496" operator="equal">
      <formula>"Perdida"</formula>
    </cfRule>
  </conditionalFormatting>
  <conditionalFormatting sqref="N80">
    <cfRule type="cellIs" dxfId="1476" priority="1497" operator="equal">
      <formula>"Ganada"</formula>
    </cfRule>
  </conditionalFormatting>
  <conditionalFormatting sqref="N79">
    <cfRule type="cellIs" dxfId="1475" priority="1495" operator="equal">
      <formula>"Cerrada"</formula>
    </cfRule>
  </conditionalFormatting>
  <conditionalFormatting sqref="N79">
    <cfRule type="cellIs" dxfId="1474" priority="1493" operator="equal">
      <formula>"Perdida"</formula>
    </cfRule>
  </conditionalFormatting>
  <conditionalFormatting sqref="N79">
    <cfRule type="cellIs" dxfId="1473" priority="1494" operator="equal">
      <formula>"Ganada"</formula>
    </cfRule>
  </conditionalFormatting>
  <conditionalFormatting sqref="N79">
    <cfRule type="cellIs" dxfId="1472" priority="1492" operator="equal">
      <formula>"Cerrada"</formula>
    </cfRule>
  </conditionalFormatting>
  <conditionalFormatting sqref="N79">
    <cfRule type="cellIs" dxfId="1471" priority="1490" operator="equal">
      <formula>"Perdida"</formula>
    </cfRule>
  </conditionalFormatting>
  <conditionalFormatting sqref="N79">
    <cfRule type="cellIs" dxfId="1470" priority="1491" operator="equal">
      <formula>"Ganada"</formula>
    </cfRule>
  </conditionalFormatting>
  <conditionalFormatting sqref="N80">
    <cfRule type="cellIs" dxfId="1469" priority="1489" operator="equal">
      <formula>"Cerrada"</formula>
    </cfRule>
  </conditionalFormatting>
  <conditionalFormatting sqref="N80">
    <cfRule type="cellIs" dxfId="1468" priority="1487" operator="equal">
      <formula>"Perdida"</formula>
    </cfRule>
  </conditionalFormatting>
  <conditionalFormatting sqref="N80">
    <cfRule type="cellIs" dxfId="1467" priority="1488" operator="equal">
      <formula>"Ganada"</formula>
    </cfRule>
  </conditionalFormatting>
  <conditionalFormatting sqref="N79">
    <cfRule type="cellIs" dxfId="1466" priority="1486" operator="equal">
      <formula>"Cerrada"</formula>
    </cfRule>
  </conditionalFormatting>
  <conditionalFormatting sqref="N79">
    <cfRule type="cellIs" dxfId="1465" priority="1484" operator="equal">
      <formula>"Perdida"</formula>
    </cfRule>
  </conditionalFormatting>
  <conditionalFormatting sqref="N79">
    <cfRule type="cellIs" dxfId="1464" priority="1485" operator="equal">
      <formula>"Ganada"</formula>
    </cfRule>
  </conditionalFormatting>
  <conditionalFormatting sqref="N81">
    <cfRule type="cellIs" dxfId="1463" priority="1483" operator="equal">
      <formula>"Cerrada"</formula>
    </cfRule>
  </conditionalFormatting>
  <conditionalFormatting sqref="N81">
    <cfRule type="cellIs" dxfId="1462" priority="1481" operator="equal">
      <formula>"Perdida"</formula>
    </cfRule>
  </conditionalFormatting>
  <conditionalFormatting sqref="N81">
    <cfRule type="cellIs" dxfId="1461" priority="1482" operator="equal">
      <formula>"Ganada"</formula>
    </cfRule>
  </conditionalFormatting>
  <conditionalFormatting sqref="N79">
    <cfRule type="cellIs" dxfId="1460" priority="1480" operator="equal">
      <formula>"Cerrada"</formula>
    </cfRule>
  </conditionalFormatting>
  <conditionalFormatting sqref="N79">
    <cfRule type="cellIs" dxfId="1459" priority="1478" operator="equal">
      <formula>"Perdida"</formula>
    </cfRule>
  </conditionalFormatting>
  <conditionalFormatting sqref="N79">
    <cfRule type="cellIs" dxfId="1458" priority="1479" operator="equal">
      <formula>"Ganada"</formula>
    </cfRule>
  </conditionalFormatting>
  <conditionalFormatting sqref="N80">
    <cfRule type="cellIs" dxfId="1457" priority="1477" operator="equal">
      <formula>"Cerrada"</formula>
    </cfRule>
  </conditionalFormatting>
  <conditionalFormatting sqref="N80">
    <cfRule type="cellIs" dxfId="1456" priority="1475" operator="equal">
      <formula>"Perdida"</formula>
    </cfRule>
  </conditionalFormatting>
  <conditionalFormatting sqref="N80">
    <cfRule type="cellIs" dxfId="1455" priority="1476" operator="equal">
      <formula>"Ganada"</formula>
    </cfRule>
  </conditionalFormatting>
  <conditionalFormatting sqref="N79">
    <cfRule type="cellIs" dxfId="1454" priority="1474" operator="equal">
      <formula>"Cerrada"</formula>
    </cfRule>
  </conditionalFormatting>
  <conditionalFormatting sqref="N79">
    <cfRule type="cellIs" dxfId="1453" priority="1472" operator="equal">
      <formula>"Perdida"</formula>
    </cfRule>
  </conditionalFormatting>
  <conditionalFormatting sqref="N79">
    <cfRule type="cellIs" dxfId="1452" priority="1473" operator="equal">
      <formula>"Ganada"</formula>
    </cfRule>
  </conditionalFormatting>
  <conditionalFormatting sqref="N79">
    <cfRule type="cellIs" dxfId="1451" priority="1471" operator="equal">
      <formula>"Cerrada"</formula>
    </cfRule>
  </conditionalFormatting>
  <conditionalFormatting sqref="N79">
    <cfRule type="cellIs" dxfId="1450" priority="1469" operator="equal">
      <formula>"Perdida"</formula>
    </cfRule>
  </conditionalFormatting>
  <conditionalFormatting sqref="N79">
    <cfRule type="cellIs" dxfId="1449" priority="1470" operator="equal">
      <formula>"Ganada"</formula>
    </cfRule>
  </conditionalFormatting>
  <conditionalFormatting sqref="N84">
    <cfRule type="cellIs" dxfId="1448" priority="1468" operator="equal">
      <formula>"Cerrada"</formula>
    </cfRule>
  </conditionalFormatting>
  <conditionalFormatting sqref="N84">
    <cfRule type="cellIs" dxfId="1447" priority="1466" operator="equal">
      <formula>"Perdida"</formula>
    </cfRule>
  </conditionalFormatting>
  <conditionalFormatting sqref="N84">
    <cfRule type="cellIs" dxfId="1446" priority="1467" operator="equal">
      <formula>"Ganada"</formula>
    </cfRule>
  </conditionalFormatting>
  <conditionalFormatting sqref="N83">
    <cfRule type="cellIs" dxfId="1445" priority="1465" operator="equal">
      <formula>"Cerrada"</formula>
    </cfRule>
  </conditionalFormatting>
  <conditionalFormatting sqref="N83">
    <cfRule type="cellIs" dxfId="1444" priority="1463" operator="equal">
      <formula>"Perdida"</formula>
    </cfRule>
  </conditionalFormatting>
  <conditionalFormatting sqref="N83">
    <cfRule type="cellIs" dxfId="1443" priority="1464" operator="equal">
      <formula>"Ganada"</formula>
    </cfRule>
  </conditionalFormatting>
  <conditionalFormatting sqref="N84">
    <cfRule type="cellIs" dxfId="1442" priority="1462" operator="equal">
      <formula>"Cerrada"</formula>
    </cfRule>
  </conditionalFormatting>
  <conditionalFormatting sqref="N84">
    <cfRule type="cellIs" dxfId="1441" priority="1460" operator="equal">
      <formula>"Perdida"</formula>
    </cfRule>
  </conditionalFormatting>
  <conditionalFormatting sqref="N84">
    <cfRule type="cellIs" dxfId="1440" priority="1461" operator="equal">
      <formula>"Ganada"</formula>
    </cfRule>
  </conditionalFormatting>
  <conditionalFormatting sqref="N84">
    <cfRule type="cellIs" dxfId="1439" priority="1459" operator="equal">
      <formula>"Cerrada"</formula>
    </cfRule>
  </conditionalFormatting>
  <conditionalFormatting sqref="N84">
    <cfRule type="cellIs" dxfId="1438" priority="1457" operator="equal">
      <formula>"Perdida"</formula>
    </cfRule>
  </conditionalFormatting>
  <conditionalFormatting sqref="N84">
    <cfRule type="cellIs" dxfId="1437" priority="1458" operator="equal">
      <formula>"Ganada"</formula>
    </cfRule>
  </conditionalFormatting>
  <conditionalFormatting sqref="N83">
    <cfRule type="cellIs" dxfId="1436" priority="1456" operator="equal">
      <formula>"Cerrada"</formula>
    </cfRule>
  </conditionalFormatting>
  <conditionalFormatting sqref="N83">
    <cfRule type="cellIs" dxfId="1435" priority="1454" operator="equal">
      <formula>"Perdida"</formula>
    </cfRule>
  </conditionalFormatting>
  <conditionalFormatting sqref="N83">
    <cfRule type="cellIs" dxfId="1434" priority="1455" operator="equal">
      <formula>"Ganada"</formula>
    </cfRule>
  </conditionalFormatting>
  <conditionalFormatting sqref="N84">
    <cfRule type="cellIs" dxfId="1433" priority="1453" operator="equal">
      <formula>"Cerrada"</formula>
    </cfRule>
  </conditionalFormatting>
  <conditionalFormatting sqref="N84">
    <cfRule type="cellIs" dxfId="1432" priority="1451" operator="equal">
      <formula>"Perdida"</formula>
    </cfRule>
  </conditionalFormatting>
  <conditionalFormatting sqref="N84">
    <cfRule type="cellIs" dxfId="1431" priority="1452" operator="equal">
      <formula>"Ganada"</formula>
    </cfRule>
  </conditionalFormatting>
  <conditionalFormatting sqref="N82">
    <cfRule type="cellIs" dxfId="1430" priority="1450" operator="equal">
      <formula>"Cerrada"</formula>
    </cfRule>
  </conditionalFormatting>
  <conditionalFormatting sqref="N82">
    <cfRule type="cellIs" dxfId="1429" priority="1448" operator="equal">
      <formula>"Perdida"</formula>
    </cfRule>
  </conditionalFormatting>
  <conditionalFormatting sqref="N82">
    <cfRule type="cellIs" dxfId="1428" priority="1449" operator="equal">
      <formula>"Ganada"</formula>
    </cfRule>
  </conditionalFormatting>
  <conditionalFormatting sqref="N83">
    <cfRule type="cellIs" dxfId="1427" priority="1447" operator="equal">
      <formula>"Cerrada"</formula>
    </cfRule>
  </conditionalFormatting>
  <conditionalFormatting sqref="N83">
    <cfRule type="cellIs" dxfId="1426" priority="1445" operator="equal">
      <formula>"Perdida"</formula>
    </cfRule>
  </conditionalFormatting>
  <conditionalFormatting sqref="N83">
    <cfRule type="cellIs" dxfId="1425" priority="1446" operator="equal">
      <formula>"Ganada"</formula>
    </cfRule>
  </conditionalFormatting>
  <conditionalFormatting sqref="N80">
    <cfRule type="cellIs" dxfId="1424" priority="1444" operator="equal">
      <formula>"Cerrada"</formula>
    </cfRule>
  </conditionalFormatting>
  <conditionalFormatting sqref="N80">
    <cfRule type="cellIs" dxfId="1423" priority="1442" operator="equal">
      <formula>"Perdida"</formula>
    </cfRule>
  </conditionalFormatting>
  <conditionalFormatting sqref="N80">
    <cfRule type="cellIs" dxfId="1422" priority="1443" operator="equal">
      <formula>"Ganada"</formula>
    </cfRule>
  </conditionalFormatting>
  <conditionalFormatting sqref="N81">
    <cfRule type="cellIs" dxfId="1421" priority="1441" operator="equal">
      <formula>"Cerrada"</formula>
    </cfRule>
  </conditionalFormatting>
  <conditionalFormatting sqref="N81">
    <cfRule type="cellIs" dxfId="1420" priority="1439" operator="equal">
      <formula>"Perdida"</formula>
    </cfRule>
  </conditionalFormatting>
  <conditionalFormatting sqref="N81">
    <cfRule type="cellIs" dxfId="1419" priority="1440" operator="equal">
      <formula>"Ganada"</formula>
    </cfRule>
  </conditionalFormatting>
  <conditionalFormatting sqref="N80">
    <cfRule type="cellIs" dxfId="1418" priority="1438" operator="equal">
      <formula>"Cerrada"</formula>
    </cfRule>
  </conditionalFormatting>
  <conditionalFormatting sqref="N80">
    <cfRule type="cellIs" dxfId="1417" priority="1436" operator="equal">
      <formula>"Perdida"</formula>
    </cfRule>
  </conditionalFormatting>
  <conditionalFormatting sqref="N80">
    <cfRule type="cellIs" dxfId="1416" priority="1437" operator="equal">
      <formula>"Ganada"</formula>
    </cfRule>
  </conditionalFormatting>
  <conditionalFormatting sqref="N80">
    <cfRule type="cellIs" dxfId="1415" priority="1435" operator="equal">
      <formula>"Cerrada"</formula>
    </cfRule>
  </conditionalFormatting>
  <conditionalFormatting sqref="N80">
    <cfRule type="cellIs" dxfId="1414" priority="1433" operator="equal">
      <formula>"Perdida"</formula>
    </cfRule>
  </conditionalFormatting>
  <conditionalFormatting sqref="N80">
    <cfRule type="cellIs" dxfId="1413" priority="1434" operator="equal">
      <formula>"Ganada"</formula>
    </cfRule>
  </conditionalFormatting>
  <conditionalFormatting sqref="N81">
    <cfRule type="cellIs" dxfId="1412" priority="1432" operator="equal">
      <formula>"Cerrada"</formula>
    </cfRule>
  </conditionalFormatting>
  <conditionalFormatting sqref="N81">
    <cfRule type="cellIs" dxfId="1411" priority="1430" operator="equal">
      <formula>"Perdida"</formula>
    </cfRule>
  </conditionalFormatting>
  <conditionalFormatting sqref="N81">
    <cfRule type="cellIs" dxfId="1410" priority="1431" operator="equal">
      <formula>"Ganada"</formula>
    </cfRule>
  </conditionalFormatting>
  <conditionalFormatting sqref="N80">
    <cfRule type="cellIs" dxfId="1409" priority="1429" operator="equal">
      <formula>"Cerrada"</formula>
    </cfRule>
  </conditionalFormatting>
  <conditionalFormatting sqref="N80">
    <cfRule type="cellIs" dxfId="1408" priority="1427" operator="equal">
      <formula>"Perdida"</formula>
    </cfRule>
  </conditionalFormatting>
  <conditionalFormatting sqref="N80">
    <cfRule type="cellIs" dxfId="1407" priority="1428" operator="equal">
      <formula>"Ganada"</formula>
    </cfRule>
  </conditionalFormatting>
  <conditionalFormatting sqref="N84">
    <cfRule type="cellIs" dxfId="1406" priority="1426" operator="equal">
      <formula>"Cerrada"</formula>
    </cfRule>
  </conditionalFormatting>
  <conditionalFormatting sqref="N84">
    <cfRule type="cellIs" dxfId="1405" priority="1424" operator="equal">
      <formula>"Perdida"</formula>
    </cfRule>
  </conditionalFormatting>
  <conditionalFormatting sqref="N84">
    <cfRule type="cellIs" dxfId="1404" priority="1425" operator="equal">
      <formula>"Ganada"</formula>
    </cfRule>
  </conditionalFormatting>
  <conditionalFormatting sqref="N84">
    <cfRule type="cellIs" dxfId="1403" priority="1423" operator="equal">
      <formula>"Cerrada"</formula>
    </cfRule>
  </conditionalFormatting>
  <conditionalFormatting sqref="N84">
    <cfRule type="cellIs" dxfId="1402" priority="1421" operator="equal">
      <formula>"Perdida"</formula>
    </cfRule>
  </conditionalFormatting>
  <conditionalFormatting sqref="N84">
    <cfRule type="cellIs" dxfId="1401" priority="1422" operator="equal">
      <formula>"Ganada"</formula>
    </cfRule>
  </conditionalFormatting>
  <conditionalFormatting sqref="N83">
    <cfRule type="cellIs" dxfId="1400" priority="1420" operator="equal">
      <formula>"Cerrada"</formula>
    </cfRule>
  </conditionalFormatting>
  <conditionalFormatting sqref="N83">
    <cfRule type="cellIs" dxfId="1399" priority="1418" operator="equal">
      <formula>"Perdida"</formula>
    </cfRule>
  </conditionalFormatting>
  <conditionalFormatting sqref="N83">
    <cfRule type="cellIs" dxfId="1398" priority="1419" operator="equal">
      <formula>"Ganada"</formula>
    </cfRule>
  </conditionalFormatting>
  <conditionalFormatting sqref="N84">
    <cfRule type="cellIs" dxfId="1397" priority="1417" operator="equal">
      <formula>"Cerrada"</formula>
    </cfRule>
  </conditionalFormatting>
  <conditionalFormatting sqref="N84">
    <cfRule type="cellIs" dxfId="1396" priority="1415" operator="equal">
      <formula>"Perdida"</formula>
    </cfRule>
  </conditionalFormatting>
  <conditionalFormatting sqref="N84">
    <cfRule type="cellIs" dxfId="1395" priority="1416" operator="equal">
      <formula>"Ganada"</formula>
    </cfRule>
  </conditionalFormatting>
  <conditionalFormatting sqref="N81">
    <cfRule type="cellIs" dxfId="1394" priority="1414" operator="equal">
      <formula>"Cerrada"</formula>
    </cfRule>
  </conditionalFormatting>
  <conditionalFormatting sqref="N81">
    <cfRule type="cellIs" dxfId="1393" priority="1412" operator="equal">
      <formula>"Perdida"</formula>
    </cfRule>
  </conditionalFormatting>
  <conditionalFormatting sqref="N81">
    <cfRule type="cellIs" dxfId="1392" priority="1413" operator="equal">
      <formula>"Ganada"</formula>
    </cfRule>
  </conditionalFormatting>
  <conditionalFormatting sqref="N82">
    <cfRule type="cellIs" dxfId="1391" priority="1411" operator="equal">
      <formula>"Cerrada"</formula>
    </cfRule>
  </conditionalFormatting>
  <conditionalFormatting sqref="N82">
    <cfRule type="cellIs" dxfId="1390" priority="1409" operator="equal">
      <formula>"Perdida"</formula>
    </cfRule>
  </conditionalFormatting>
  <conditionalFormatting sqref="N82">
    <cfRule type="cellIs" dxfId="1389" priority="1410" operator="equal">
      <formula>"Ganada"</formula>
    </cfRule>
  </conditionalFormatting>
  <conditionalFormatting sqref="N80">
    <cfRule type="cellIs" dxfId="1388" priority="1408" operator="equal">
      <formula>"Cerrada"</formula>
    </cfRule>
  </conditionalFormatting>
  <conditionalFormatting sqref="N80">
    <cfRule type="cellIs" dxfId="1387" priority="1406" operator="equal">
      <formula>"Perdida"</formula>
    </cfRule>
  </conditionalFormatting>
  <conditionalFormatting sqref="N80">
    <cfRule type="cellIs" dxfId="1386" priority="1407" operator="equal">
      <formula>"Ganada"</formula>
    </cfRule>
  </conditionalFormatting>
  <conditionalFormatting sqref="N81">
    <cfRule type="cellIs" dxfId="1385" priority="1405" operator="equal">
      <formula>"Cerrada"</formula>
    </cfRule>
  </conditionalFormatting>
  <conditionalFormatting sqref="N81">
    <cfRule type="cellIs" dxfId="1384" priority="1403" operator="equal">
      <formula>"Perdida"</formula>
    </cfRule>
  </conditionalFormatting>
  <conditionalFormatting sqref="N81">
    <cfRule type="cellIs" dxfId="1383" priority="1404" operator="equal">
      <formula>"Ganada"</formula>
    </cfRule>
  </conditionalFormatting>
  <conditionalFormatting sqref="N80">
    <cfRule type="cellIs" dxfId="1382" priority="1402" operator="equal">
      <formula>"Cerrada"</formula>
    </cfRule>
  </conditionalFormatting>
  <conditionalFormatting sqref="N80">
    <cfRule type="cellIs" dxfId="1381" priority="1400" operator="equal">
      <formula>"Perdida"</formula>
    </cfRule>
  </conditionalFormatting>
  <conditionalFormatting sqref="N80">
    <cfRule type="cellIs" dxfId="1380" priority="1401" operator="equal">
      <formula>"Ganada"</formula>
    </cfRule>
  </conditionalFormatting>
  <conditionalFormatting sqref="N80">
    <cfRule type="cellIs" dxfId="1379" priority="1399" operator="equal">
      <formula>"Cerrada"</formula>
    </cfRule>
  </conditionalFormatting>
  <conditionalFormatting sqref="N80">
    <cfRule type="cellIs" dxfId="1378" priority="1397" operator="equal">
      <formula>"Perdida"</formula>
    </cfRule>
  </conditionalFormatting>
  <conditionalFormatting sqref="N80">
    <cfRule type="cellIs" dxfId="1377" priority="1398" operator="equal">
      <formula>"Ganada"</formula>
    </cfRule>
  </conditionalFormatting>
  <conditionalFormatting sqref="N81">
    <cfRule type="cellIs" dxfId="1376" priority="1396" operator="equal">
      <formula>"Cerrada"</formula>
    </cfRule>
  </conditionalFormatting>
  <conditionalFormatting sqref="N81">
    <cfRule type="cellIs" dxfId="1375" priority="1394" operator="equal">
      <formula>"Perdida"</formula>
    </cfRule>
  </conditionalFormatting>
  <conditionalFormatting sqref="N81">
    <cfRule type="cellIs" dxfId="1374" priority="1395" operator="equal">
      <formula>"Ganada"</formula>
    </cfRule>
  </conditionalFormatting>
  <conditionalFormatting sqref="N80">
    <cfRule type="cellIs" dxfId="1373" priority="1393" operator="equal">
      <formula>"Cerrada"</formula>
    </cfRule>
  </conditionalFormatting>
  <conditionalFormatting sqref="N80">
    <cfRule type="cellIs" dxfId="1372" priority="1391" operator="equal">
      <formula>"Perdida"</formula>
    </cfRule>
  </conditionalFormatting>
  <conditionalFormatting sqref="N80">
    <cfRule type="cellIs" dxfId="1371" priority="1392" operator="equal">
      <formula>"Ganada"</formula>
    </cfRule>
  </conditionalFormatting>
  <conditionalFormatting sqref="N82">
    <cfRule type="cellIs" dxfId="1370" priority="1390" operator="equal">
      <formula>"Cerrada"</formula>
    </cfRule>
  </conditionalFormatting>
  <conditionalFormatting sqref="N82">
    <cfRule type="cellIs" dxfId="1369" priority="1388" operator="equal">
      <formula>"Perdida"</formula>
    </cfRule>
  </conditionalFormatting>
  <conditionalFormatting sqref="N82">
    <cfRule type="cellIs" dxfId="1368" priority="1389" operator="equal">
      <formula>"Ganada"</formula>
    </cfRule>
  </conditionalFormatting>
  <conditionalFormatting sqref="N80">
    <cfRule type="cellIs" dxfId="1367" priority="1387" operator="equal">
      <formula>"Cerrada"</formula>
    </cfRule>
  </conditionalFormatting>
  <conditionalFormatting sqref="N80">
    <cfRule type="cellIs" dxfId="1366" priority="1385" operator="equal">
      <formula>"Perdida"</formula>
    </cfRule>
  </conditionalFormatting>
  <conditionalFormatting sqref="N80">
    <cfRule type="cellIs" dxfId="1365" priority="1386" operator="equal">
      <formula>"Ganada"</formula>
    </cfRule>
  </conditionalFormatting>
  <conditionalFormatting sqref="N81">
    <cfRule type="cellIs" dxfId="1364" priority="1384" operator="equal">
      <formula>"Cerrada"</formula>
    </cfRule>
  </conditionalFormatting>
  <conditionalFormatting sqref="N81">
    <cfRule type="cellIs" dxfId="1363" priority="1382" operator="equal">
      <formula>"Perdida"</formula>
    </cfRule>
  </conditionalFormatting>
  <conditionalFormatting sqref="N81">
    <cfRule type="cellIs" dxfId="1362" priority="1383" operator="equal">
      <formula>"Ganada"</formula>
    </cfRule>
  </conditionalFormatting>
  <conditionalFormatting sqref="N80">
    <cfRule type="cellIs" dxfId="1361" priority="1381" operator="equal">
      <formula>"Cerrada"</formula>
    </cfRule>
  </conditionalFormatting>
  <conditionalFormatting sqref="N80">
    <cfRule type="cellIs" dxfId="1360" priority="1379" operator="equal">
      <formula>"Perdida"</formula>
    </cfRule>
  </conditionalFormatting>
  <conditionalFormatting sqref="N80">
    <cfRule type="cellIs" dxfId="1359" priority="1380" operator="equal">
      <formula>"Ganada"</formula>
    </cfRule>
  </conditionalFormatting>
  <conditionalFormatting sqref="N80">
    <cfRule type="cellIs" dxfId="1358" priority="1378" operator="equal">
      <formula>"Cerrada"</formula>
    </cfRule>
  </conditionalFormatting>
  <conditionalFormatting sqref="N80">
    <cfRule type="cellIs" dxfId="1357" priority="1376" operator="equal">
      <formula>"Perdida"</formula>
    </cfRule>
  </conditionalFormatting>
  <conditionalFormatting sqref="N80">
    <cfRule type="cellIs" dxfId="1356" priority="1377" operator="equal">
      <formula>"Ganada"</formula>
    </cfRule>
  </conditionalFormatting>
  <conditionalFormatting sqref="N85">
    <cfRule type="cellIs" dxfId="1355" priority="1375" operator="equal">
      <formula>"Cerrada"</formula>
    </cfRule>
  </conditionalFormatting>
  <conditionalFormatting sqref="N85">
    <cfRule type="cellIs" dxfId="1354" priority="1373" operator="equal">
      <formula>"Perdida"</formula>
    </cfRule>
  </conditionalFormatting>
  <conditionalFormatting sqref="N85">
    <cfRule type="cellIs" dxfId="1353" priority="1374" operator="equal">
      <formula>"Ganada"</formula>
    </cfRule>
  </conditionalFormatting>
  <conditionalFormatting sqref="N85">
    <cfRule type="cellIs" dxfId="1352" priority="1372" operator="equal">
      <formula>"Cerrada"</formula>
    </cfRule>
  </conditionalFormatting>
  <conditionalFormatting sqref="N85">
    <cfRule type="cellIs" dxfId="1351" priority="1370" operator="equal">
      <formula>"Perdida"</formula>
    </cfRule>
  </conditionalFormatting>
  <conditionalFormatting sqref="N85">
    <cfRule type="cellIs" dxfId="1350" priority="1371" operator="equal">
      <formula>"Ganada"</formula>
    </cfRule>
  </conditionalFormatting>
  <conditionalFormatting sqref="N85">
    <cfRule type="cellIs" dxfId="1349" priority="1369" operator="equal">
      <formula>"Cerrada"</formula>
    </cfRule>
  </conditionalFormatting>
  <conditionalFormatting sqref="N85">
    <cfRule type="cellIs" dxfId="1348" priority="1367" operator="equal">
      <formula>"Perdida"</formula>
    </cfRule>
  </conditionalFormatting>
  <conditionalFormatting sqref="N85">
    <cfRule type="cellIs" dxfId="1347" priority="1368" operator="equal">
      <formula>"Ganada"</formula>
    </cfRule>
  </conditionalFormatting>
  <conditionalFormatting sqref="N85">
    <cfRule type="cellIs" dxfId="1346" priority="1366" operator="equal">
      <formula>"Cerrada"</formula>
    </cfRule>
  </conditionalFormatting>
  <conditionalFormatting sqref="N85">
    <cfRule type="cellIs" dxfId="1345" priority="1364" operator="equal">
      <formula>"Perdida"</formula>
    </cfRule>
  </conditionalFormatting>
  <conditionalFormatting sqref="N85">
    <cfRule type="cellIs" dxfId="1344" priority="1365" operator="equal">
      <formula>"Ganada"</formula>
    </cfRule>
  </conditionalFormatting>
  <conditionalFormatting sqref="N85">
    <cfRule type="cellIs" dxfId="1343" priority="1363" operator="equal">
      <formula>"Cerrada"</formula>
    </cfRule>
  </conditionalFormatting>
  <conditionalFormatting sqref="N85">
    <cfRule type="cellIs" dxfId="1342" priority="1361" operator="equal">
      <formula>"Perdida"</formula>
    </cfRule>
  </conditionalFormatting>
  <conditionalFormatting sqref="N85">
    <cfRule type="cellIs" dxfId="1341" priority="1362" operator="equal">
      <formula>"Ganada"</formula>
    </cfRule>
  </conditionalFormatting>
  <conditionalFormatting sqref="N85">
    <cfRule type="cellIs" dxfId="1340" priority="1360" operator="equal">
      <formula>"Cerrada"</formula>
    </cfRule>
  </conditionalFormatting>
  <conditionalFormatting sqref="N85">
    <cfRule type="cellIs" dxfId="1339" priority="1358" operator="equal">
      <formula>"Perdida"</formula>
    </cfRule>
  </conditionalFormatting>
  <conditionalFormatting sqref="N85">
    <cfRule type="cellIs" dxfId="1338" priority="1359" operator="equal">
      <formula>"Ganada"</formula>
    </cfRule>
  </conditionalFormatting>
  <conditionalFormatting sqref="N85">
    <cfRule type="cellIs" dxfId="1337" priority="1357" operator="equal">
      <formula>"Cerrada"</formula>
    </cfRule>
  </conditionalFormatting>
  <conditionalFormatting sqref="N85">
    <cfRule type="cellIs" dxfId="1336" priority="1355" operator="equal">
      <formula>"Perdida"</formula>
    </cfRule>
  </conditionalFormatting>
  <conditionalFormatting sqref="N85">
    <cfRule type="cellIs" dxfId="1335" priority="1356" operator="equal">
      <formula>"Ganada"</formula>
    </cfRule>
  </conditionalFormatting>
  <conditionalFormatting sqref="N85">
    <cfRule type="cellIs" dxfId="1334" priority="1354" operator="equal">
      <formula>"Cerrada"</formula>
    </cfRule>
  </conditionalFormatting>
  <conditionalFormatting sqref="N85">
    <cfRule type="cellIs" dxfId="1333" priority="1352" operator="equal">
      <formula>"Perdida"</formula>
    </cfRule>
  </conditionalFormatting>
  <conditionalFormatting sqref="N85">
    <cfRule type="cellIs" dxfId="1332" priority="1353" operator="equal">
      <formula>"Ganada"</formula>
    </cfRule>
  </conditionalFormatting>
  <conditionalFormatting sqref="N85">
    <cfRule type="cellIs" dxfId="1331" priority="1351" operator="equal">
      <formula>"Cerrada"</formula>
    </cfRule>
  </conditionalFormatting>
  <conditionalFormatting sqref="N85">
    <cfRule type="cellIs" dxfId="1330" priority="1349" operator="equal">
      <formula>"Perdida"</formula>
    </cfRule>
  </conditionalFormatting>
  <conditionalFormatting sqref="N85">
    <cfRule type="cellIs" dxfId="1329" priority="1350" operator="equal">
      <formula>"Ganada"</formula>
    </cfRule>
  </conditionalFormatting>
  <conditionalFormatting sqref="N85">
    <cfRule type="cellIs" dxfId="1328" priority="1348" operator="equal">
      <formula>"Cerrada"</formula>
    </cfRule>
  </conditionalFormatting>
  <conditionalFormatting sqref="N85">
    <cfRule type="cellIs" dxfId="1327" priority="1346" operator="equal">
      <formula>"Perdida"</formula>
    </cfRule>
  </conditionalFormatting>
  <conditionalFormatting sqref="N85">
    <cfRule type="cellIs" dxfId="1326" priority="1347" operator="equal">
      <formula>"Ganada"</formula>
    </cfRule>
  </conditionalFormatting>
  <conditionalFormatting sqref="N85">
    <cfRule type="cellIs" dxfId="1325" priority="1345" operator="equal">
      <formula>"Cerrada"</formula>
    </cfRule>
  </conditionalFormatting>
  <conditionalFormatting sqref="N85">
    <cfRule type="cellIs" dxfId="1324" priority="1343" operator="equal">
      <formula>"Perdida"</formula>
    </cfRule>
  </conditionalFormatting>
  <conditionalFormatting sqref="N85">
    <cfRule type="cellIs" dxfId="1323" priority="1344" operator="equal">
      <formula>"Ganada"</formula>
    </cfRule>
  </conditionalFormatting>
  <conditionalFormatting sqref="N85">
    <cfRule type="cellIs" dxfId="1322" priority="1342" operator="equal">
      <formula>"Cerrada"</formula>
    </cfRule>
  </conditionalFormatting>
  <conditionalFormatting sqref="N85">
    <cfRule type="cellIs" dxfId="1321" priority="1340" operator="equal">
      <formula>"Perdida"</formula>
    </cfRule>
  </conditionalFormatting>
  <conditionalFormatting sqref="N85">
    <cfRule type="cellIs" dxfId="1320" priority="1341" operator="equal">
      <formula>"Ganada"</formula>
    </cfRule>
  </conditionalFormatting>
  <conditionalFormatting sqref="I86:I95">
    <cfRule type="containsText" dxfId="1319" priority="1326" operator="containsText" text="Over 2.5">
      <formula>NOT(ISERROR(SEARCH("Over 2.5",I86)))</formula>
    </cfRule>
    <cfRule type="containsText" dxfId="1318" priority="1327" operator="containsText" text="BTS">
      <formula>NOT(ISERROR(SEARCH("BTS",I86)))</formula>
    </cfRule>
    <cfRule type="containsText" dxfId="1317" priority="1328" operator="containsText" text="No entrada">
      <formula>NOT(ISERROR(SEARCH("No entrada",I86)))</formula>
    </cfRule>
    <cfRule type="containsText" dxfId="1316" priority="1332" operator="containsText" text="2º Gol">
      <formula>NOT(ISERROR(SEARCH("2º Gol",I86)))</formula>
    </cfRule>
    <cfRule type="containsText" dxfId="1315" priority="1333" operator="containsText" text="1º Gol">
      <formula>NOT(ISERROR(SEARCH("1º Gol",I86)))</formula>
    </cfRule>
    <cfRule type="cellIs" dxfId="1314" priority="1334" operator="equal">
      <formula>"Protegida"</formula>
    </cfRule>
    <cfRule type="cellIs" dxfId="1313" priority="1335" operator="equal">
      <formula>"Cerrada"</formula>
    </cfRule>
    <cfRule type="cellIs" dxfId="1312" priority="1336" operator="equal">
      <formula>"Fallada"</formula>
    </cfRule>
    <cfRule type="cellIs" dxfId="1311" priority="1337" operator="equal">
      <formula>"Protegida"</formula>
    </cfRule>
    <cfRule type="cellIs" dxfId="1310" priority="1338" operator="equal">
      <formula>"2 Entradas"</formula>
    </cfRule>
    <cfRule type="cellIs" dxfId="1309" priority="1339" operator="equal">
      <formula>"1 Entrada"</formula>
    </cfRule>
  </conditionalFormatting>
  <conditionalFormatting sqref="H86:H98">
    <cfRule type="containsText" dxfId="1308" priority="1324" operator="containsText" text="GOL 70">
      <formula>NOT(ISERROR(SEARCH("GOL 70",H86)))</formula>
    </cfRule>
    <cfRule type="containsText" dxfId="1307" priority="1325" operator="containsText" text="CORNER DESCANSO">
      <formula>NOT(ISERROR(SEARCH("CORNER DESCANSO",H86)))</formula>
    </cfRule>
    <cfRule type="containsText" dxfId="1306" priority="1329" operator="containsText" text="BTS">
      <formula>NOT(ISERROR(SEARCH("BTS",H86)))</formula>
    </cfRule>
    <cfRule type="containsText" dxfId="1305" priority="1330" operator="containsText" text="CORNER FINAL">
      <formula>NOT(ISERROR(SEARCH("CORNER FINAL",H86)))</formula>
    </cfRule>
    <cfRule type="containsText" dxfId="1304" priority="1331" operator="containsText" text="GOL DESCANSO">
      <formula>NOT(ISERROR(SEARCH("GOL DESCANSO",H86)))</formula>
    </cfRule>
  </conditionalFormatting>
  <conditionalFormatting sqref="I95">
    <cfRule type="containsText" dxfId="1303" priority="1310" operator="containsText" text="Over 2.5">
      <formula>NOT(ISERROR(SEARCH("Over 2.5",I95)))</formula>
    </cfRule>
    <cfRule type="containsText" dxfId="1302" priority="1311" operator="containsText" text="BTS">
      <formula>NOT(ISERROR(SEARCH("BTS",I95)))</formula>
    </cfRule>
    <cfRule type="containsText" dxfId="1301" priority="1312" operator="containsText" text="No entrada">
      <formula>NOT(ISERROR(SEARCH("No entrada",I95)))</formula>
    </cfRule>
    <cfRule type="containsText" dxfId="1300" priority="1316" operator="containsText" text="2º Gol">
      <formula>NOT(ISERROR(SEARCH("2º Gol",I95)))</formula>
    </cfRule>
    <cfRule type="containsText" dxfId="1299" priority="1317" operator="containsText" text="1º Gol">
      <formula>NOT(ISERROR(SEARCH("1º Gol",I95)))</formula>
    </cfRule>
    <cfRule type="cellIs" dxfId="1298" priority="1318" operator="equal">
      <formula>"Protegida"</formula>
    </cfRule>
    <cfRule type="cellIs" dxfId="1297" priority="1319" operator="equal">
      <formula>"Cerrada"</formula>
    </cfRule>
    <cfRule type="cellIs" dxfId="1296" priority="1320" operator="equal">
      <formula>"Fallada"</formula>
    </cfRule>
    <cfRule type="cellIs" dxfId="1295" priority="1321" operator="equal">
      <formula>"Protegida"</formula>
    </cfRule>
    <cfRule type="cellIs" dxfId="1294" priority="1322" operator="equal">
      <formula>"2 Entradas"</formula>
    </cfRule>
    <cfRule type="cellIs" dxfId="1293" priority="1323" operator="equal">
      <formula>"1 Entrada"</formula>
    </cfRule>
  </conditionalFormatting>
  <conditionalFormatting sqref="H95">
    <cfRule type="containsText" dxfId="1292" priority="1308" operator="containsText" text="GOL 70">
      <formula>NOT(ISERROR(SEARCH("GOL 70",H95)))</formula>
    </cfRule>
    <cfRule type="containsText" dxfId="1291" priority="1309" operator="containsText" text="CORNER DESCANSO">
      <formula>NOT(ISERROR(SEARCH("CORNER DESCANSO",H95)))</formula>
    </cfRule>
    <cfRule type="containsText" dxfId="1290" priority="1313" operator="containsText" text="BTS">
      <formula>NOT(ISERROR(SEARCH("BTS",H95)))</formula>
    </cfRule>
    <cfRule type="containsText" dxfId="1289" priority="1314" operator="containsText" text="CORNER FINAL">
      <formula>NOT(ISERROR(SEARCH("CORNER FINAL",H95)))</formula>
    </cfRule>
    <cfRule type="containsText" dxfId="1288" priority="1315" operator="containsText" text="GOL DESCANSO">
      <formula>NOT(ISERROR(SEARCH("GOL DESCANSO",H95)))</formula>
    </cfRule>
  </conditionalFormatting>
  <conditionalFormatting sqref="I90">
    <cfRule type="containsText" dxfId="1287" priority="1294" operator="containsText" text="Over 2.5">
      <formula>NOT(ISERROR(SEARCH("Over 2.5",I90)))</formula>
    </cfRule>
    <cfRule type="containsText" dxfId="1286" priority="1295" operator="containsText" text="BTS">
      <formula>NOT(ISERROR(SEARCH("BTS",I90)))</formula>
    </cfRule>
    <cfRule type="containsText" dxfId="1285" priority="1296" operator="containsText" text="No entrada">
      <formula>NOT(ISERROR(SEARCH("No entrada",I90)))</formula>
    </cfRule>
    <cfRule type="containsText" dxfId="1284" priority="1300" operator="containsText" text="2º Gol">
      <formula>NOT(ISERROR(SEARCH("2º Gol",I90)))</formula>
    </cfRule>
    <cfRule type="containsText" dxfId="1283" priority="1301" operator="containsText" text="1º Gol">
      <formula>NOT(ISERROR(SEARCH("1º Gol",I90)))</formula>
    </cfRule>
    <cfRule type="cellIs" dxfId="1282" priority="1302" operator="equal">
      <formula>"Protegida"</formula>
    </cfRule>
    <cfRule type="cellIs" dxfId="1281" priority="1303" operator="equal">
      <formula>"Cerrada"</formula>
    </cfRule>
    <cfRule type="cellIs" dxfId="1280" priority="1304" operator="equal">
      <formula>"Fallada"</formula>
    </cfRule>
    <cfRule type="cellIs" dxfId="1279" priority="1305" operator="equal">
      <formula>"Protegida"</formula>
    </cfRule>
    <cfRule type="cellIs" dxfId="1278" priority="1306" operator="equal">
      <formula>"2 Entradas"</formula>
    </cfRule>
    <cfRule type="cellIs" dxfId="1277" priority="1307" operator="equal">
      <formula>"1 Entrada"</formula>
    </cfRule>
  </conditionalFormatting>
  <conditionalFormatting sqref="H90">
    <cfRule type="containsText" dxfId="1276" priority="1292" operator="containsText" text="GOL 70">
      <formula>NOT(ISERROR(SEARCH("GOL 70",H90)))</formula>
    </cfRule>
    <cfRule type="containsText" dxfId="1275" priority="1293" operator="containsText" text="CORNER DESCANSO">
      <formula>NOT(ISERROR(SEARCH("CORNER DESCANSO",H90)))</formula>
    </cfRule>
    <cfRule type="containsText" dxfId="1274" priority="1297" operator="containsText" text="BTS">
      <formula>NOT(ISERROR(SEARCH("BTS",H90)))</formula>
    </cfRule>
    <cfRule type="containsText" dxfId="1273" priority="1298" operator="containsText" text="CORNER FINAL">
      <formula>NOT(ISERROR(SEARCH("CORNER FINAL",H90)))</formula>
    </cfRule>
    <cfRule type="containsText" dxfId="1272" priority="1299" operator="containsText" text="GOL DESCANSO">
      <formula>NOT(ISERROR(SEARCH("GOL DESCANSO",H90)))</formula>
    </cfRule>
  </conditionalFormatting>
  <conditionalFormatting sqref="I89">
    <cfRule type="containsText" dxfId="1271" priority="1278" operator="containsText" text="Over 2.5">
      <formula>NOT(ISERROR(SEARCH("Over 2.5",I89)))</formula>
    </cfRule>
    <cfRule type="containsText" dxfId="1270" priority="1279" operator="containsText" text="BTS">
      <formula>NOT(ISERROR(SEARCH("BTS",I89)))</formula>
    </cfRule>
    <cfRule type="containsText" dxfId="1269" priority="1280" operator="containsText" text="No entrada">
      <formula>NOT(ISERROR(SEARCH("No entrada",I89)))</formula>
    </cfRule>
    <cfRule type="containsText" dxfId="1268" priority="1284" operator="containsText" text="2º Gol">
      <formula>NOT(ISERROR(SEARCH("2º Gol",I89)))</formula>
    </cfRule>
    <cfRule type="containsText" dxfId="1267" priority="1285" operator="containsText" text="1º Gol">
      <formula>NOT(ISERROR(SEARCH("1º Gol",I89)))</formula>
    </cfRule>
    <cfRule type="cellIs" dxfId="1266" priority="1286" operator="equal">
      <formula>"Protegida"</formula>
    </cfRule>
    <cfRule type="cellIs" dxfId="1265" priority="1287" operator="equal">
      <formula>"Cerrada"</formula>
    </cfRule>
    <cfRule type="cellIs" dxfId="1264" priority="1288" operator="equal">
      <formula>"Fallada"</formula>
    </cfRule>
    <cfRule type="cellIs" dxfId="1263" priority="1289" operator="equal">
      <formula>"Protegida"</formula>
    </cfRule>
    <cfRule type="cellIs" dxfId="1262" priority="1290" operator="equal">
      <formula>"2 Entradas"</formula>
    </cfRule>
    <cfRule type="cellIs" dxfId="1261" priority="1291" operator="equal">
      <formula>"1 Entrada"</formula>
    </cfRule>
  </conditionalFormatting>
  <conditionalFormatting sqref="H89">
    <cfRule type="containsText" dxfId="1260" priority="1276" operator="containsText" text="GOL 70">
      <formula>NOT(ISERROR(SEARCH("GOL 70",H89)))</formula>
    </cfRule>
    <cfRule type="containsText" dxfId="1259" priority="1277" operator="containsText" text="CORNER DESCANSO">
      <formula>NOT(ISERROR(SEARCH("CORNER DESCANSO",H89)))</formula>
    </cfRule>
    <cfRule type="containsText" dxfId="1258" priority="1281" operator="containsText" text="BTS">
      <formula>NOT(ISERROR(SEARCH("BTS",H89)))</formula>
    </cfRule>
    <cfRule type="containsText" dxfId="1257" priority="1282" operator="containsText" text="CORNER FINAL">
      <formula>NOT(ISERROR(SEARCH("CORNER FINAL",H89)))</formula>
    </cfRule>
    <cfRule type="containsText" dxfId="1256" priority="1283" operator="containsText" text="GOL DESCANSO">
      <formula>NOT(ISERROR(SEARCH("GOL DESCANSO",H89)))</formula>
    </cfRule>
  </conditionalFormatting>
  <conditionalFormatting sqref="I88">
    <cfRule type="containsText" dxfId="1255" priority="1262" operator="containsText" text="Over 2.5">
      <formula>NOT(ISERROR(SEARCH("Over 2.5",I88)))</formula>
    </cfRule>
    <cfRule type="containsText" dxfId="1254" priority="1263" operator="containsText" text="BTS">
      <formula>NOT(ISERROR(SEARCH("BTS",I88)))</formula>
    </cfRule>
    <cfRule type="containsText" dxfId="1253" priority="1264" operator="containsText" text="No entrada">
      <formula>NOT(ISERROR(SEARCH("No entrada",I88)))</formula>
    </cfRule>
    <cfRule type="containsText" dxfId="1252" priority="1268" operator="containsText" text="2º Gol">
      <formula>NOT(ISERROR(SEARCH("2º Gol",I88)))</formula>
    </cfRule>
    <cfRule type="containsText" dxfId="1251" priority="1269" operator="containsText" text="1º Gol">
      <formula>NOT(ISERROR(SEARCH("1º Gol",I88)))</formula>
    </cfRule>
    <cfRule type="cellIs" dxfId="1250" priority="1270" operator="equal">
      <formula>"Protegida"</formula>
    </cfRule>
    <cfRule type="cellIs" dxfId="1249" priority="1271" operator="equal">
      <formula>"Cerrada"</formula>
    </cfRule>
    <cfRule type="cellIs" dxfId="1248" priority="1272" operator="equal">
      <formula>"Fallada"</formula>
    </cfRule>
    <cfRule type="cellIs" dxfId="1247" priority="1273" operator="equal">
      <formula>"Protegida"</formula>
    </cfRule>
    <cfRule type="cellIs" dxfId="1246" priority="1274" operator="equal">
      <formula>"2 Entradas"</formula>
    </cfRule>
    <cfRule type="cellIs" dxfId="1245" priority="1275" operator="equal">
      <formula>"1 Entrada"</formula>
    </cfRule>
  </conditionalFormatting>
  <conditionalFormatting sqref="H88">
    <cfRule type="containsText" dxfId="1244" priority="1260" operator="containsText" text="GOL 70">
      <formula>NOT(ISERROR(SEARCH("GOL 70",H88)))</formula>
    </cfRule>
    <cfRule type="containsText" dxfId="1243" priority="1261" operator="containsText" text="CORNER DESCANSO">
      <formula>NOT(ISERROR(SEARCH("CORNER DESCANSO",H88)))</formula>
    </cfRule>
    <cfRule type="containsText" dxfId="1242" priority="1265" operator="containsText" text="BTS">
      <formula>NOT(ISERROR(SEARCH("BTS",H88)))</formula>
    </cfRule>
    <cfRule type="containsText" dxfId="1241" priority="1266" operator="containsText" text="CORNER FINAL">
      <formula>NOT(ISERROR(SEARCH("CORNER FINAL",H88)))</formula>
    </cfRule>
    <cfRule type="containsText" dxfId="1240" priority="1267" operator="containsText" text="GOL DESCANSO">
      <formula>NOT(ISERROR(SEARCH("GOL DESCANSO",H88)))</formula>
    </cfRule>
  </conditionalFormatting>
  <conditionalFormatting sqref="I87">
    <cfRule type="containsText" dxfId="1239" priority="1246" operator="containsText" text="Over 2.5">
      <formula>NOT(ISERROR(SEARCH("Over 2.5",I87)))</formula>
    </cfRule>
    <cfRule type="containsText" dxfId="1238" priority="1247" operator="containsText" text="BTS">
      <formula>NOT(ISERROR(SEARCH("BTS",I87)))</formula>
    </cfRule>
    <cfRule type="containsText" dxfId="1237" priority="1248" operator="containsText" text="No entrada">
      <formula>NOT(ISERROR(SEARCH("No entrada",I87)))</formula>
    </cfRule>
    <cfRule type="containsText" dxfId="1236" priority="1252" operator="containsText" text="2º Gol">
      <formula>NOT(ISERROR(SEARCH("2º Gol",I87)))</formula>
    </cfRule>
    <cfRule type="containsText" dxfId="1235" priority="1253" operator="containsText" text="1º Gol">
      <formula>NOT(ISERROR(SEARCH("1º Gol",I87)))</formula>
    </cfRule>
    <cfRule type="cellIs" dxfId="1234" priority="1254" operator="equal">
      <formula>"Protegida"</formula>
    </cfRule>
    <cfRule type="cellIs" dxfId="1233" priority="1255" operator="equal">
      <formula>"Cerrada"</formula>
    </cfRule>
    <cfRule type="cellIs" dxfId="1232" priority="1256" operator="equal">
      <formula>"Fallada"</formula>
    </cfRule>
    <cfRule type="cellIs" dxfId="1231" priority="1257" operator="equal">
      <formula>"Protegida"</formula>
    </cfRule>
    <cfRule type="cellIs" dxfId="1230" priority="1258" operator="equal">
      <formula>"2 Entradas"</formula>
    </cfRule>
    <cfRule type="cellIs" dxfId="1229" priority="1259" operator="equal">
      <formula>"1 Entrada"</formula>
    </cfRule>
  </conditionalFormatting>
  <conditionalFormatting sqref="H87">
    <cfRule type="containsText" dxfId="1228" priority="1244" operator="containsText" text="GOL 70">
      <formula>NOT(ISERROR(SEARCH("GOL 70",H87)))</formula>
    </cfRule>
    <cfRule type="containsText" dxfId="1227" priority="1245" operator="containsText" text="CORNER DESCANSO">
      <formula>NOT(ISERROR(SEARCH("CORNER DESCANSO",H87)))</formula>
    </cfRule>
    <cfRule type="containsText" dxfId="1226" priority="1249" operator="containsText" text="BTS">
      <formula>NOT(ISERROR(SEARCH("BTS",H87)))</formula>
    </cfRule>
    <cfRule type="containsText" dxfId="1225" priority="1250" operator="containsText" text="CORNER FINAL">
      <formula>NOT(ISERROR(SEARCH("CORNER FINAL",H87)))</formula>
    </cfRule>
    <cfRule type="containsText" dxfId="1224" priority="1251" operator="containsText" text="GOL DESCANSO">
      <formula>NOT(ISERROR(SEARCH("GOL DESCANSO",H87)))</formula>
    </cfRule>
  </conditionalFormatting>
  <conditionalFormatting sqref="I89">
    <cfRule type="containsText" dxfId="1223" priority="1230" operator="containsText" text="Over 2.5">
      <formula>NOT(ISERROR(SEARCH("Over 2.5",I89)))</formula>
    </cfRule>
    <cfRule type="containsText" dxfId="1222" priority="1231" operator="containsText" text="BTS">
      <formula>NOT(ISERROR(SEARCH("BTS",I89)))</formula>
    </cfRule>
    <cfRule type="containsText" dxfId="1221" priority="1232" operator="containsText" text="No entrada">
      <formula>NOT(ISERROR(SEARCH("No entrada",I89)))</formula>
    </cfRule>
    <cfRule type="containsText" dxfId="1220" priority="1236" operator="containsText" text="2º Gol">
      <formula>NOT(ISERROR(SEARCH("2º Gol",I89)))</formula>
    </cfRule>
    <cfRule type="containsText" dxfId="1219" priority="1237" operator="containsText" text="1º Gol">
      <formula>NOT(ISERROR(SEARCH("1º Gol",I89)))</formula>
    </cfRule>
    <cfRule type="cellIs" dxfId="1218" priority="1238" operator="equal">
      <formula>"Protegida"</formula>
    </cfRule>
    <cfRule type="cellIs" dxfId="1217" priority="1239" operator="equal">
      <formula>"Cerrada"</formula>
    </cfRule>
    <cfRule type="cellIs" dxfId="1216" priority="1240" operator="equal">
      <formula>"Fallada"</formula>
    </cfRule>
    <cfRule type="cellIs" dxfId="1215" priority="1241" operator="equal">
      <formula>"Protegida"</formula>
    </cfRule>
    <cfRule type="cellIs" dxfId="1214" priority="1242" operator="equal">
      <formula>"2 Entradas"</formula>
    </cfRule>
    <cfRule type="cellIs" dxfId="1213" priority="1243" operator="equal">
      <formula>"1 Entrada"</formula>
    </cfRule>
  </conditionalFormatting>
  <conditionalFormatting sqref="H89">
    <cfRule type="containsText" dxfId="1212" priority="1228" operator="containsText" text="GOL 70">
      <formula>NOT(ISERROR(SEARCH("GOL 70",H89)))</formula>
    </cfRule>
    <cfRule type="containsText" dxfId="1211" priority="1229" operator="containsText" text="CORNER DESCANSO">
      <formula>NOT(ISERROR(SEARCH("CORNER DESCANSO",H89)))</formula>
    </cfRule>
    <cfRule type="containsText" dxfId="1210" priority="1233" operator="containsText" text="BTS">
      <formula>NOT(ISERROR(SEARCH("BTS",H89)))</formula>
    </cfRule>
    <cfRule type="containsText" dxfId="1209" priority="1234" operator="containsText" text="CORNER FINAL">
      <formula>NOT(ISERROR(SEARCH("CORNER FINAL",H89)))</formula>
    </cfRule>
    <cfRule type="containsText" dxfId="1208" priority="1235" operator="containsText" text="GOL DESCANSO">
      <formula>NOT(ISERROR(SEARCH("GOL DESCANSO",H89)))</formula>
    </cfRule>
  </conditionalFormatting>
  <conditionalFormatting sqref="I88">
    <cfRule type="containsText" dxfId="1207" priority="1214" operator="containsText" text="Over 2.5">
      <formula>NOT(ISERROR(SEARCH("Over 2.5",I88)))</formula>
    </cfRule>
    <cfRule type="containsText" dxfId="1206" priority="1215" operator="containsText" text="BTS">
      <formula>NOT(ISERROR(SEARCH("BTS",I88)))</formula>
    </cfRule>
    <cfRule type="containsText" dxfId="1205" priority="1216" operator="containsText" text="No entrada">
      <formula>NOT(ISERROR(SEARCH("No entrada",I88)))</formula>
    </cfRule>
    <cfRule type="containsText" dxfId="1204" priority="1220" operator="containsText" text="2º Gol">
      <formula>NOT(ISERROR(SEARCH("2º Gol",I88)))</formula>
    </cfRule>
    <cfRule type="containsText" dxfId="1203" priority="1221" operator="containsText" text="1º Gol">
      <formula>NOT(ISERROR(SEARCH("1º Gol",I88)))</formula>
    </cfRule>
    <cfRule type="cellIs" dxfId="1202" priority="1222" operator="equal">
      <formula>"Protegida"</formula>
    </cfRule>
    <cfRule type="cellIs" dxfId="1201" priority="1223" operator="equal">
      <formula>"Cerrada"</formula>
    </cfRule>
    <cfRule type="cellIs" dxfId="1200" priority="1224" operator="equal">
      <formula>"Fallada"</formula>
    </cfRule>
    <cfRule type="cellIs" dxfId="1199" priority="1225" operator="equal">
      <formula>"Protegida"</formula>
    </cfRule>
    <cfRule type="cellIs" dxfId="1198" priority="1226" operator="equal">
      <formula>"2 Entradas"</formula>
    </cfRule>
    <cfRule type="cellIs" dxfId="1197" priority="1227" operator="equal">
      <formula>"1 Entrada"</formula>
    </cfRule>
  </conditionalFormatting>
  <conditionalFormatting sqref="H88">
    <cfRule type="containsText" dxfId="1196" priority="1212" operator="containsText" text="GOL 70">
      <formula>NOT(ISERROR(SEARCH("GOL 70",H88)))</formula>
    </cfRule>
    <cfRule type="containsText" dxfId="1195" priority="1213" operator="containsText" text="CORNER DESCANSO">
      <formula>NOT(ISERROR(SEARCH("CORNER DESCANSO",H88)))</formula>
    </cfRule>
    <cfRule type="containsText" dxfId="1194" priority="1217" operator="containsText" text="BTS">
      <formula>NOT(ISERROR(SEARCH("BTS",H88)))</formula>
    </cfRule>
    <cfRule type="containsText" dxfId="1193" priority="1218" operator="containsText" text="CORNER FINAL">
      <formula>NOT(ISERROR(SEARCH("CORNER FINAL",H88)))</formula>
    </cfRule>
    <cfRule type="containsText" dxfId="1192" priority="1219" operator="containsText" text="GOL DESCANSO">
      <formula>NOT(ISERROR(SEARCH("GOL DESCANSO",H88)))</formula>
    </cfRule>
  </conditionalFormatting>
  <conditionalFormatting sqref="I87">
    <cfRule type="containsText" dxfId="1191" priority="1198" operator="containsText" text="Over 2.5">
      <formula>NOT(ISERROR(SEARCH("Over 2.5",I87)))</formula>
    </cfRule>
    <cfRule type="containsText" dxfId="1190" priority="1199" operator="containsText" text="BTS">
      <formula>NOT(ISERROR(SEARCH("BTS",I87)))</formula>
    </cfRule>
    <cfRule type="containsText" dxfId="1189" priority="1200" operator="containsText" text="No entrada">
      <formula>NOT(ISERROR(SEARCH("No entrada",I87)))</formula>
    </cfRule>
    <cfRule type="containsText" dxfId="1188" priority="1204" operator="containsText" text="2º Gol">
      <formula>NOT(ISERROR(SEARCH("2º Gol",I87)))</formula>
    </cfRule>
    <cfRule type="containsText" dxfId="1187" priority="1205" operator="containsText" text="1º Gol">
      <formula>NOT(ISERROR(SEARCH("1º Gol",I87)))</formula>
    </cfRule>
    <cfRule type="cellIs" dxfId="1186" priority="1206" operator="equal">
      <formula>"Protegida"</formula>
    </cfRule>
    <cfRule type="cellIs" dxfId="1185" priority="1207" operator="equal">
      <formula>"Cerrada"</formula>
    </cfRule>
    <cfRule type="cellIs" dxfId="1184" priority="1208" operator="equal">
      <formula>"Fallada"</formula>
    </cfRule>
    <cfRule type="cellIs" dxfId="1183" priority="1209" operator="equal">
      <formula>"Protegida"</formula>
    </cfRule>
    <cfRule type="cellIs" dxfId="1182" priority="1210" operator="equal">
      <formula>"2 Entradas"</formula>
    </cfRule>
    <cfRule type="cellIs" dxfId="1181" priority="1211" operator="equal">
      <formula>"1 Entrada"</formula>
    </cfRule>
  </conditionalFormatting>
  <conditionalFormatting sqref="H87">
    <cfRule type="containsText" dxfId="1180" priority="1196" operator="containsText" text="GOL 70">
      <formula>NOT(ISERROR(SEARCH("GOL 70",H87)))</formula>
    </cfRule>
    <cfRule type="containsText" dxfId="1179" priority="1197" operator="containsText" text="CORNER DESCANSO">
      <formula>NOT(ISERROR(SEARCH("CORNER DESCANSO",H87)))</formula>
    </cfRule>
    <cfRule type="containsText" dxfId="1178" priority="1201" operator="containsText" text="BTS">
      <formula>NOT(ISERROR(SEARCH("BTS",H87)))</formula>
    </cfRule>
    <cfRule type="containsText" dxfId="1177" priority="1202" operator="containsText" text="CORNER FINAL">
      <formula>NOT(ISERROR(SEARCH("CORNER FINAL",H87)))</formula>
    </cfRule>
    <cfRule type="containsText" dxfId="1176" priority="1203" operator="containsText" text="GOL DESCANSO">
      <formula>NOT(ISERROR(SEARCH("GOL DESCANSO",H87)))</formula>
    </cfRule>
  </conditionalFormatting>
  <conditionalFormatting sqref="I86">
    <cfRule type="containsText" dxfId="1175" priority="1182" operator="containsText" text="Over 2.5">
      <formula>NOT(ISERROR(SEARCH("Over 2.5",I86)))</formula>
    </cfRule>
    <cfRule type="containsText" dxfId="1174" priority="1183" operator="containsText" text="BTS">
      <formula>NOT(ISERROR(SEARCH("BTS",I86)))</formula>
    </cfRule>
    <cfRule type="containsText" dxfId="1173" priority="1184" operator="containsText" text="No entrada">
      <formula>NOT(ISERROR(SEARCH("No entrada",I86)))</formula>
    </cfRule>
    <cfRule type="containsText" dxfId="1172" priority="1188" operator="containsText" text="2º Gol">
      <formula>NOT(ISERROR(SEARCH("2º Gol",I86)))</formula>
    </cfRule>
    <cfRule type="containsText" dxfId="1171" priority="1189" operator="containsText" text="1º Gol">
      <formula>NOT(ISERROR(SEARCH("1º Gol",I86)))</formula>
    </cfRule>
    <cfRule type="cellIs" dxfId="1170" priority="1190" operator="equal">
      <formula>"Protegida"</formula>
    </cfRule>
    <cfRule type="cellIs" dxfId="1169" priority="1191" operator="equal">
      <formula>"Cerrada"</formula>
    </cfRule>
    <cfRule type="cellIs" dxfId="1168" priority="1192" operator="equal">
      <formula>"Fallada"</formula>
    </cfRule>
    <cfRule type="cellIs" dxfId="1167" priority="1193" operator="equal">
      <formula>"Protegida"</formula>
    </cfRule>
    <cfRule type="cellIs" dxfId="1166" priority="1194" operator="equal">
      <formula>"2 Entradas"</formula>
    </cfRule>
    <cfRule type="cellIs" dxfId="1165" priority="1195" operator="equal">
      <formula>"1 Entrada"</formula>
    </cfRule>
  </conditionalFormatting>
  <conditionalFormatting sqref="H86">
    <cfRule type="containsText" dxfId="1164" priority="1180" operator="containsText" text="GOL 70">
      <formula>NOT(ISERROR(SEARCH("GOL 70",H86)))</formula>
    </cfRule>
    <cfRule type="containsText" dxfId="1163" priority="1181" operator="containsText" text="CORNER DESCANSO">
      <formula>NOT(ISERROR(SEARCH("CORNER DESCANSO",H86)))</formula>
    </cfRule>
    <cfRule type="containsText" dxfId="1162" priority="1185" operator="containsText" text="BTS">
      <formula>NOT(ISERROR(SEARCH("BTS",H86)))</formula>
    </cfRule>
    <cfRule type="containsText" dxfId="1161" priority="1186" operator="containsText" text="CORNER FINAL">
      <formula>NOT(ISERROR(SEARCH("CORNER FINAL",H86)))</formula>
    </cfRule>
    <cfRule type="containsText" dxfId="1160" priority="1187" operator="containsText" text="GOL DESCANSO">
      <formula>NOT(ISERROR(SEARCH("GOL DESCANSO",H86)))</formula>
    </cfRule>
  </conditionalFormatting>
  <conditionalFormatting sqref="I93">
    <cfRule type="containsText" dxfId="1159" priority="1166" operator="containsText" text="Over 2.5">
      <formula>NOT(ISERROR(SEARCH("Over 2.5",I93)))</formula>
    </cfRule>
    <cfRule type="containsText" dxfId="1158" priority="1167" operator="containsText" text="BTS">
      <formula>NOT(ISERROR(SEARCH("BTS",I93)))</formula>
    </cfRule>
    <cfRule type="containsText" dxfId="1157" priority="1168" operator="containsText" text="No entrada">
      <formula>NOT(ISERROR(SEARCH("No entrada",I93)))</formula>
    </cfRule>
    <cfRule type="containsText" dxfId="1156" priority="1172" operator="containsText" text="2º Gol">
      <formula>NOT(ISERROR(SEARCH("2º Gol",I93)))</formula>
    </cfRule>
    <cfRule type="containsText" dxfId="1155" priority="1173" operator="containsText" text="1º Gol">
      <formula>NOT(ISERROR(SEARCH("1º Gol",I93)))</formula>
    </cfRule>
    <cfRule type="cellIs" dxfId="1154" priority="1174" operator="equal">
      <formula>"Protegida"</formula>
    </cfRule>
    <cfRule type="cellIs" dxfId="1153" priority="1175" operator="equal">
      <formula>"Cerrada"</formula>
    </cfRule>
    <cfRule type="cellIs" dxfId="1152" priority="1176" operator="equal">
      <formula>"Fallada"</formula>
    </cfRule>
    <cfRule type="cellIs" dxfId="1151" priority="1177" operator="equal">
      <formula>"Protegida"</formula>
    </cfRule>
    <cfRule type="cellIs" dxfId="1150" priority="1178" operator="equal">
      <formula>"2 Entradas"</formula>
    </cfRule>
    <cfRule type="cellIs" dxfId="1149" priority="1179" operator="equal">
      <formula>"1 Entrada"</formula>
    </cfRule>
  </conditionalFormatting>
  <conditionalFormatting sqref="H93:H98">
    <cfRule type="containsText" dxfId="1148" priority="1164" operator="containsText" text="GOL 70">
      <formula>NOT(ISERROR(SEARCH("GOL 70",H93)))</formula>
    </cfRule>
    <cfRule type="containsText" dxfId="1147" priority="1165" operator="containsText" text="CORNER DESCANSO">
      <formula>NOT(ISERROR(SEARCH("CORNER DESCANSO",H93)))</formula>
    </cfRule>
    <cfRule type="containsText" dxfId="1146" priority="1169" operator="containsText" text="BTS">
      <formula>NOT(ISERROR(SEARCH("BTS",H93)))</formula>
    </cfRule>
    <cfRule type="containsText" dxfId="1145" priority="1170" operator="containsText" text="CORNER FINAL">
      <formula>NOT(ISERROR(SEARCH("CORNER FINAL",H93)))</formula>
    </cfRule>
    <cfRule type="containsText" dxfId="1144" priority="1171" operator="containsText" text="GOL DESCANSO">
      <formula>NOT(ISERROR(SEARCH("GOL DESCANSO",H93)))</formula>
    </cfRule>
  </conditionalFormatting>
  <conditionalFormatting sqref="I92">
    <cfRule type="containsText" dxfId="1143" priority="1150" operator="containsText" text="Over 2.5">
      <formula>NOT(ISERROR(SEARCH("Over 2.5",I92)))</formula>
    </cfRule>
    <cfRule type="containsText" dxfId="1142" priority="1151" operator="containsText" text="BTS">
      <formula>NOT(ISERROR(SEARCH("BTS",I92)))</formula>
    </cfRule>
    <cfRule type="containsText" dxfId="1141" priority="1152" operator="containsText" text="No entrada">
      <formula>NOT(ISERROR(SEARCH("No entrada",I92)))</formula>
    </cfRule>
    <cfRule type="containsText" dxfId="1140" priority="1156" operator="containsText" text="2º Gol">
      <formula>NOT(ISERROR(SEARCH("2º Gol",I92)))</formula>
    </cfRule>
    <cfRule type="containsText" dxfId="1139" priority="1157" operator="containsText" text="1º Gol">
      <formula>NOT(ISERROR(SEARCH("1º Gol",I92)))</formula>
    </cfRule>
    <cfRule type="cellIs" dxfId="1138" priority="1158" operator="equal">
      <formula>"Protegida"</formula>
    </cfRule>
    <cfRule type="cellIs" dxfId="1137" priority="1159" operator="equal">
      <formula>"Cerrada"</formula>
    </cfRule>
    <cfRule type="cellIs" dxfId="1136" priority="1160" operator="equal">
      <formula>"Fallada"</formula>
    </cfRule>
    <cfRule type="cellIs" dxfId="1135" priority="1161" operator="equal">
      <formula>"Protegida"</formula>
    </cfRule>
    <cfRule type="cellIs" dxfId="1134" priority="1162" operator="equal">
      <formula>"2 Entradas"</formula>
    </cfRule>
    <cfRule type="cellIs" dxfId="1133" priority="1163" operator="equal">
      <formula>"1 Entrada"</formula>
    </cfRule>
  </conditionalFormatting>
  <conditionalFormatting sqref="H92">
    <cfRule type="containsText" dxfId="1132" priority="1148" operator="containsText" text="GOL 70">
      <formula>NOT(ISERROR(SEARCH("GOL 70",H92)))</formula>
    </cfRule>
    <cfRule type="containsText" dxfId="1131" priority="1149" operator="containsText" text="CORNER DESCANSO">
      <formula>NOT(ISERROR(SEARCH("CORNER DESCANSO",H92)))</formula>
    </cfRule>
    <cfRule type="containsText" dxfId="1130" priority="1153" operator="containsText" text="BTS">
      <formula>NOT(ISERROR(SEARCH("BTS",H92)))</formula>
    </cfRule>
    <cfRule type="containsText" dxfId="1129" priority="1154" operator="containsText" text="CORNER FINAL">
      <formula>NOT(ISERROR(SEARCH("CORNER FINAL",H92)))</formula>
    </cfRule>
    <cfRule type="containsText" dxfId="1128" priority="1155" operator="containsText" text="GOL DESCANSO">
      <formula>NOT(ISERROR(SEARCH("GOL DESCANSO",H92)))</formula>
    </cfRule>
  </conditionalFormatting>
  <conditionalFormatting sqref="I91">
    <cfRule type="containsText" dxfId="1127" priority="1134" operator="containsText" text="Over 2.5">
      <formula>NOT(ISERROR(SEARCH("Over 2.5",I91)))</formula>
    </cfRule>
    <cfRule type="containsText" dxfId="1126" priority="1135" operator="containsText" text="BTS">
      <formula>NOT(ISERROR(SEARCH("BTS",I91)))</formula>
    </cfRule>
    <cfRule type="containsText" dxfId="1125" priority="1136" operator="containsText" text="No entrada">
      <formula>NOT(ISERROR(SEARCH("No entrada",I91)))</formula>
    </cfRule>
    <cfRule type="containsText" dxfId="1124" priority="1140" operator="containsText" text="2º Gol">
      <formula>NOT(ISERROR(SEARCH("2º Gol",I91)))</formula>
    </cfRule>
    <cfRule type="containsText" dxfId="1123" priority="1141" operator="containsText" text="1º Gol">
      <formula>NOT(ISERROR(SEARCH("1º Gol",I91)))</formula>
    </cfRule>
    <cfRule type="cellIs" dxfId="1122" priority="1142" operator="equal">
      <formula>"Protegida"</formula>
    </cfRule>
    <cfRule type="cellIs" dxfId="1121" priority="1143" operator="equal">
      <formula>"Cerrada"</formula>
    </cfRule>
    <cfRule type="cellIs" dxfId="1120" priority="1144" operator="equal">
      <formula>"Fallada"</formula>
    </cfRule>
    <cfRule type="cellIs" dxfId="1119" priority="1145" operator="equal">
      <formula>"Protegida"</formula>
    </cfRule>
    <cfRule type="cellIs" dxfId="1118" priority="1146" operator="equal">
      <formula>"2 Entradas"</formula>
    </cfRule>
    <cfRule type="cellIs" dxfId="1117" priority="1147" operator="equal">
      <formula>"1 Entrada"</formula>
    </cfRule>
  </conditionalFormatting>
  <conditionalFormatting sqref="H91">
    <cfRule type="containsText" dxfId="1116" priority="1132" operator="containsText" text="GOL 70">
      <formula>NOT(ISERROR(SEARCH("GOL 70",H91)))</formula>
    </cfRule>
    <cfRule type="containsText" dxfId="1115" priority="1133" operator="containsText" text="CORNER DESCANSO">
      <formula>NOT(ISERROR(SEARCH("CORNER DESCANSO",H91)))</formula>
    </cfRule>
    <cfRule type="containsText" dxfId="1114" priority="1137" operator="containsText" text="BTS">
      <formula>NOT(ISERROR(SEARCH("BTS",H91)))</formula>
    </cfRule>
    <cfRule type="containsText" dxfId="1113" priority="1138" operator="containsText" text="CORNER FINAL">
      <formula>NOT(ISERROR(SEARCH("CORNER FINAL",H91)))</formula>
    </cfRule>
    <cfRule type="containsText" dxfId="1112" priority="1139" operator="containsText" text="GOL DESCANSO">
      <formula>NOT(ISERROR(SEARCH("GOL DESCANSO",H91)))</formula>
    </cfRule>
  </conditionalFormatting>
  <conditionalFormatting sqref="I90">
    <cfRule type="containsText" dxfId="1111" priority="1118" operator="containsText" text="Over 2.5">
      <formula>NOT(ISERROR(SEARCH("Over 2.5",I90)))</formula>
    </cfRule>
    <cfRule type="containsText" dxfId="1110" priority="1119" operator="containsText" text="BTS">
      <formula>NOT(ISERROR(SEARCH("BTS",I90)))</formula>
    </cfRule>
    <cfRule type="containsText" dxfId="1109" priority="1120" operator="containsText" text="No entrada">
      <formula>NOT(ISERROR(SEARCH("No entrada",I90)))</formula>
    </cfRule>
    <cfRule type="containsText" dxfId="1108" priority="1124" operator="containsText" text="2º Gol">
      <formula>NOT(ISERROR(SEARCH("2º Gol",I90)))</formula>
    </cfRule>
    <cfRule type="containsText" dxfId="1107" priority="1125" operator="containsText" text="1º Gol">
      <formula>NOT(ISERROR(SEARCH("1º Gol",I90)))</formula>
    </cfRule>
    <cfRule type="cellIs" dxfId="1106" priority="1126" operator="equal">
      <formula>"Protegida"</formula>
    </cfRule>
    <cfRule type="cellIs" dxfId="1105" priority="1127" operator="equal">
      <formula>"Cerrada"</formula>
    </cfRule>
    <cfRule type="cellIs" dxfId="1104" priority="1128" operator="equal">
      <formula>"Fallada"</formula>
    </cfRule>
    <cfRule type="cellIs" dxfId="1103" priority="1129" operator="equal">
      <formula>"Protegida"</formula>
    </cfRule>
    <cfRule type="cellIs" dxfId="1102" priority="1130" operator="equal">
      <formula>"2 Entradas"</formula>
    </cfRule>
    <cfRule type="cellIs" dxfId="1101" priority="1131" operator="equal">
      <formula>"1 Entrada"</formula>
    </cfRule>
  </conditionalFormatting>
  <conditionalFormatting sqref="H90">
    <cfRule type="containsText" dxfId="1100" priority="1116" operator="containsText" text="GOL 70">
      <formula>NOT(ISERROR(SEARCH("GOL 70",H90)))</formula>
    </cfRule>
    <cfRule type="containsText" dxfId="1099" priority="1117" operator="containsText" text="CORNER DESCANSO">
      <formula>NOT(ISERROR(SEARCH("CORNER DESCANSO",H90)))</formula>
    </cfRule>
    <cfRule type="containsText" dxfId="1098" priority="1121" operator="containsText" text="BTS">
      <formula>NOT(ISERROR(SEARCH("BTS",H90)))</formula>
    </cfRule>
    <cfRule type="containsText" dxfId="1097" priority="1122" operator="containsText" text="CORNER FINAL">
      <formula>NOT(ISERROR(SEARCH("CORNER FINAL",H90)))</formula>
    </cfRule>
    <cfRule type="containsText" dxfId="1096" priority="1123" operator="containsText" text="GOL DESCANSO">
      <formula>NOT(ISERROR(SEARCH("GOL DESCANSO",H90)))</formula>
    </cfRule>
  </conditionalFormatting>
  <conditionalFormatting sqref="I92">
    <cfRule type="containsText" dxfId="1095" priority="1102" operator="containsText" text="Over 2.5">
      <formula>NOT(ISERROR(SEARCH("Over 2.5",I92)))</formula>
    </cfRule>
    <cfRule type="containsText" dxfId="1094" priority="1103" operator="containsText" text="BTS">
      <formula>NOT(ISERROR(SEARCH("BTS",I92)))</formula>
    </cfRule>
    <cfRule type="containsText" dxfId="1093" priority="1104" operator="containsText" text="No entrada">
      <formula>NOT(ISERROR(SEARCH("No entrada",I92)))</formula>
    </cfRule>
    <cfRule type="containsText" dxfId="1092" priority="1108" operator="containsText" text="2º Gol">
      <formula>NOT(ISERROR(SEARCH("2º Gol",I92)))</formula>
    </cfRule>
    <cfRule type="containsText" dxfId="1091" priority="1109" operator="containsText" text="1º Gol">
      <formula>NOT(ISERROR(SEARCH("1º Gol",I92)))</formula>
    </cfRule>
    <cfRule type="cellIs" dxfId="1090" priority="1110" operator="equal">
      <formula>"Protegida"</formula>
    </cfRule>
    <cfRule type="cellIs" dxfId="1089" priority="1111" operator="equal">
      <formula>"Cerrada"</formula>
    </cfRule>
    <cfRule type="cellIs" dxfId="1088" priority="1112" operator="equal">
      <formula>"Fallada"</formula>
    </cfRule>
    <cfRule type="cellIs" dxfId="1087" priority="1113" operator="equal">
      <formula>"Protegida"</formula>
    </cfRule>
    <cfRule type="cellIs" dxfId="1086" priority="1114" operator="equal">
      <formula>"2 Entradas"</formula>
    </cfRule>
    <cfRule type="cellIs" dxfId="1085" priority="1115" operator="equal">
      <formula>"1 Entrada"</formula>
    </cfRule>
  </conditionalFormatting>
  <conditionalFormatting sqref="H92">
    <cfRule type="containsText" dxfId="1084" priority="1100" operator="containsText" text="GOL 70">
      <formula>NOT(ISERROR(SEARCH("GOL 70",H92)))</formula>
    </cfRule>
    <cfRule type="containsText" dxfId="1083" priority="1101" operator="containsText" text="CORNER DESCANSO">
      <formula>NOT(ISERROR(SEARCH("CORNER DESCANSO",H92)))</formula>
    </cfRule>
    <cfRule type="containsText" dxfId="1082" priority="1105" operator="containsText" text="BTS">
      <formula>NOT(ISERROR(SEARCH("BTS",H92)))</formula>
    </cfRule>
    <cfRule type="containsText" dxfId="1081" priority="1106" operator="containsText" text="CORNER FINAL">
      <formula>NOT(ISERROR(SEARCH("CORNER FINAL",H92)))</formula>
    </cfRule>
    <cfRule type="containsText" dxfId="1080" priority="1107" operator="containsText" text="GOL DESCANSO">
      <formula>NOT(ISERROR(SEARCH("GOL DESCANSO",H92)))</formula>
    </cfRule>
  </conditionalFormatting>
  <conditionalFormatting sqref="I91">
    <cfRule type="containsText" dxfId="1079" priority="1086" operator="containsText" text="Over 2.5">
      <formula>NOT(ISERROR(SEARCH("Over 2.5",I91)))</formula>
    </cfRule>
    <cfRule type="containsText" dxfId="1078" priority="1087" operator="containsText" text="BTS">
      <formula>NOT(ISERROR(SEARCH("BTS",I91)))</formula>
    </cfRule>
    <cfRule type="containsText" dxfId="1077" priority="1088" operator="containsText" text="No entrada">
      <formula>NOT(ISERROR(SEARCH("No entrada",I91)))</formula>
    </cfRule>
    <cfRule type="containsText" dxfId="1076" priority="1092" operator="containsText" text="2º Gol">
      <formula>NOT(ISERROR(SEARCH("2º Gol",I91)))</formula>
    </cfRule>
    <cfRule type="containsText" dxfId="1075" priority="1093" operator="containsText" text="1º Gol">
      <formula>NOT(ISERROR(SEARCH("1º Gol",I91)))</formula>
    </cfRule>
    <cfRule type="cellIs" dxfId="1074" priority="1094" operator="equal">
      <formula>"Protegida"</formula>
    </cfRule>
    <cfRule type="cellIs" dxfId="1073" priority="1095" operator="equal">
      <formula>"Cerrada"</formula>
    </cfRule>
    <cfRule type="cellIs" dxfId="1072" priority="1096" operator="equal">
      <formula>"Fallada"</formula>
    </cfRule>
    <cfRule type="cellIs" dxfId="1071" priority="1097" operator="equal">
      <formula>"Protegida"</formula>
    </cfRule>
    <cfRule type="cellIs" dxfId="1070" priority="1098" operator="equal">
      <formula>"2 Entradas"</formula>
    </cfRule>
    <cfRule type="cellIs" dxfId="1069" priority="1099" operator="equal">
      <formula>"1 Entrada"</formula>
    </cfRule>
  </conditionalFormatting>
  <conditionalFormatting sqref="H91">
    <cfRule type="containsText" dxfId="1068" priority="1084" operator="containsText" text="GOL 70">
      <formula>NOT(ISERROR(SEARCH("GOL 70",H91)))</formula>
    </cfRule>
    <cfRule type="containsText" dxfId="1067" priority="1085" operator="containsText" text="CORNER DESCANSO">
      <formula>NOT(ISERROR(SEARCH("CORNER DESCANSO",H91)))</formula>
    </cfRule>
    <cfRule type="containsText" dxfId="1066" priority="1089" operator="containsText" text="BTS">
      <formula>NOT(ISERROR(SEARCH("BTS",H91)))</formula>
    </cfRule>
    <cfRule type="containsText" dxfId="1065" priority="1090" operator="containsText" text="CORNER FINAL">
      <formula>NOT(ISERROR(SEARCH("CORNER FINAL",H91)))</formula>
    </cfRule>
    <cfRule type="containsText" dxfId="1064" priority="1091" operator="containsText" text="GOL DESCANSO">
      <formula>NOT(ISERROR(SEARCH("GOL DESCANSO",H91)))</formula>
    </cfRule>
  </conditionalFormatting>
  <conditionalFormatting sqref="I90">
    <cfRule type="containsText" dxfId="1063" priority="1070" operator="containsText" text="Over 2.5">
      <formula>NOT(ISERROR(SEARCH("Over 2.5",I90)))</formula>
    </cfRule>
    <cfRule type="containsText" dxfId="1062" priority="1071" operator="containsText" text="BTS">
      <formula>NOT(ISERROR(SEARCH("BTS",I90)))</formula>
    </cfRule>
    <cfRule type="containsText" dxfId="1061" priority="1072" operator="containsText" text="No entrada">
      <formula>NOT(ISERROR(SEARCH("No entrada",I90)))</formula>
    </cfRule>
    <cfRule type="containsText" dxfId="1060" priority="1076" operator="containsText" text="2º Gol">
      <formula>NOT(ISERROR(SEARCH("2º Gol",I90)))</formula>
    </cfRule>
    <cfRule type="containsText" dxfId="1059" priority="1077" operator="containsText" text="1º Gol">
      <formula>NOT(ISERROR(SEARCH("1º Gol",I90)))</formula>
    </cfRule>
    <cfRule type="cellIs" dxfId="1058" priority="1078" operator="equal">
      <formula>"Protegida"</formula>
    </cfRule>
    <cfRule type="cellIs" dxfId="1057" priority="1079" operator="equal">
      <formula>"Cerrada"</formula>
    </cfRule>
    <cfRule type="cellIs" dxfId="1056" priority="1080" operator="equal">
      <formula>"Fallada"</formula>
    </cfRule>
    <cfRule type="cellIs" dxfId="1055" priority="1081" operator="equal">
      <formula>"Protegida"</formula>
    </cfRule>
    <cfRule type="cellIs" dxfId="1054" priority="1082" operator="equal">
      <formula>"2 Entradas"</formula>
    </cfRule>
    <cfRule type="cellIs" dxfId="1053" priority="1083" operator="equal">
      <formula>"1 Entrada"</formula>
    </cfRule>
  </conditionalFormatting>
  <conditionalFormatting sqref="H90">
    <cfRule type="containsText" dxfId="1052" priority="1068" operator="containsText" text="GOL 70">
      <formula>NOT(ISERROR(SEARCH("GOL 70",H90)))</formula>
    </cfRule>
    <cfRule type="containsText" dxfId="1051" priority="1069" operator="containsText" text="CORNER DESCANSO">
      <formula>NOT(ISERROR(SEARCH("CORNER DESCANSO",H90)))</formula>
    </cfRule>
    <cfRule type="containsText" dxfId="1050" priority="1073" operator="containsText" text="BTS">
      <formula>NOT(ISERROR(SEARCH("BTS",H90)))</formula>
    </cfRule>
    <cfRule type="containsText" dxfId="1049" priority="1074" operator="containsText" text="CORNER FINAL">
      <formula>NOT(ISERROR(SEARCH("CORNER FINAL",H90)))</formula>
    </cfRule>
    <cfRule type="containsText" dxfId="1048" priority="1075" operator="containsText" text="GOL DESCANSO">
      <formula>NOT(ISERROR(SEARCH("GOL DESCANSO",H90)))</formula>
    </cfRule>
  </conditionalFormatting>
  <conditionalFormatting sqref="I89">
    <cfRule type="containsText" dxfId="1047" priority="1054" operator="containsText" text="Over 2.5">
      <formula>NOT(ISERROR(SEARCH("Over 2.5",I89)))</formula>
    </cfRule>
    <cfRule type="containsText" dxfId="1046" priority="1055" operator="containsText" text="BTS">
      <formula>NOT(ISERROR(SEARCH("BTS",I89)))</formula>
    </cfRule>
    <cfRule type="containsText" dxfId="1045" priority="1056" operator="containsText" text="No entrada">
      <formula>NOT(ISERROR(SEARCH("No entrada",I89)))</formula>
    </cfRule>
    <cfRule type="containsText" dxfId="1044" priority="1060" operator="containsText" text="2º Gol">
      <formula>NOT(ISERROR(SEARCH("2º Gol",I89)))</formula>
    </cfRule>
    <cfRule type="containsText" dxfId="1043" priority="1061" operator="containsText" text="1º Gol">
      <formula>NOT(ISERROR(SEARCH("1º Gol",I89)))</formula>
    </cfRule>
    <cfRule type="cellIs" dxfId="1042" priority="1062" operator="equal">
      <formula>"Protegida"</formula>
    </cfRule>
    <cfRule type="cellIs" dxfId="1041" priority="1063" operator="equal">
      <formula>"Cerrada"</formula>
    </cfRule>
    <cfRule type="cellIs" dxfId="1040" priority="1064" operator="equal">
      <formula>"Fallada"</formula>
    </cfRule>
    <cfRule type="cellIs" dxfId="1039" priority="1065" operator="equal">
      <formula>"Protegida"</formula>
    </cfRule>
    <cfRule type="cellIs" dxfId="1038" priority="1066" operator="equal">
      <formula>"2 Entradas"</formula>
    </cfRule>
    <cfRule type="cellIs" dxfId="1037" priority="1067" operator="equal">
      <formula>"1 Entrada"</formula>
    </cfRule>
  </conditionalFormatting>
  <conditionalFormatting sqref="H89">
    <cfRule type="containsText" dxfId="1036" priority="1052" operator="containsText" text="GOL 70">
      <formula>NOT(ISERROR(SEARCH("GOL 70",H89)))</formula>
    </cfRule>
    <cfRule type="containsText" dxfId="1035" priority="1053" operator="containsText" text="CORNER DESCANSO">
      <formula>NOT(ISERROR(SEARCH("CORNER DESCANSO",H89)))</formula>
    </cfRule>
    <cfRule type="containsText" dxfId="1034" priority="1057" operator="containsText" text="BTS">
      <formula>NOT(ISERROR(SEARCH("BTS",H89)))</formula>
    </cfRule>
    <cfRule type="containsText" dxfId="1033" priority="1058" operator="containsText" text="CORNER FINAL">
      <formula>NOT(ISERROR(SEARCH("CORNER FINAL",H89)))</formula>
    </cfRule>
    <cfRule type="containsText" dxfId="1032" priority="1059" operator="containsText" text="GOL DESCANSO">
      <formula>NOT(ISERROR(SEARCH("GOL DESCANSO",H89)))</formula>
    </cfRule>
  </conditionalFormatting>
  <conditionalFormatting sqref="I89">
    <cfRule type="containsText" dxfId="1031" priority="1038" operator="containsText" text="Over 2.5">
      <formula>NOT(ISERROR(SEARCH("Over 2.5",I89)))</formula>
    </cfRule>
    <cfRule type="containsText" dxfId="1030" priority="1039" operator="containsText" text="BTS">
      <formula>NOT(ISERROR(SEARCH("BTS",I89)))</formula>
    </cfRule>
    <cfRule type="containsText" dxfId="1029" priority="1040" operator="containsText" text="No entrada">
      <formula>NOT(ISERROR(SEARCH("No entrada",I89)))</formula>
    </cfRule>
    <cfRule type="containsText" dxfId="1028" priority="1044" operator="containsText" text="2º Gol">
      <formula>NOT(ISERROR(SEARCH("2º Gol",I89)))</formula>
    </cfRule>
    <cfRule type="containsText" dxfId="1027" priority="1045" operator="containsText" text="1º Gol">
      <formula>NOT(ISERROR(SEARCH("1º Gol",I89)))</formula>
    </cfRule>
    <cfRule type="cellIs" dxfId="1026" priority="1046" operator="equal">
      <formula>"Protegida"</formula>
    </cfRule>
    <cfRule type="cellIs" dxfId="1025" priority="1047" operator="equal">
      <formula>"Cerrada"</formula>
    </cfRule>
    <cfRule type="cellIs" dxfId="1024" priority="1048" operator="equal">
      <formula>"Fallada"</formula>
    </cfRule>
    <cfRule type="cellIs" dxfId="1023" priority="1049" operator="equal">
      <formula>"Protegida"</formula>
    </cfRule>
    <cfRule type="cellIs" dxfId="1022" priority="1050" operator="equal">
      <formula>"2 Entradas"</formula>
    </cfRule>
    <cfRule type="cellIs" dxfId="1021" priority="1051" operator="equal">
      <formula>"1 Entrada"</formula>
    </cfRule>
  </conditionalFormatting>
  <conditionalFormatting sqref="H89">
    <cfRule type="containsText" dxfId="1020" priority="1036" operator="containsText" text="GOL 70">
      <formula>NOT(ISERROR(SEARCH("GOL 70",H89)))</formula>
    </cfRule>
    <cfRule type="containsText" dxfId="1019" priority="1037" operator="containsText" text="CORNER DESCANSO">
      <formula>NOT(ISERROR(SEARCH("CORNER DESCANSO",H89)))</formula>
    </cfRule>
    <cfRule type="containsText" dxfId="1018" priority="1041" operator="containsText" text="BTS">
      <formula>NOT(ISERROR(SEARCH("BTS",H89)))</formula>
    </cfRule>
    <cfRule type="containsText" dxfId="1017" priority="1042" operator="containsText" text="CORNER FINAL">
      <formula>NOT(ISERROR(SEARCH("CORNER FINAL",H89)))</formula>
    </cfRule>
    <cfRule type="containsText" dxfId="1016" priority="1043" operator="containsText" text="GOL DESCANSO">
      <formula>NOT(ISERROR(SEARCH("GOL DESCANSO",H89)))</formula>
    </cfRule>
  </conditionalFormatting>
  <conditionalFormatting sqref="I88">
    <cfRule type="containsText" dxfId="1015" priority="1022" operator="containsText" text="Over 2.5">
      <formula>NOT(ISERROR(SEARCH("Over 2.5",I88)))</formula>
    </cfRule>
    <cfRule type="containsText" dxfId="1014" priority="1023" operator="containsText" text="BTS">
      <formula>NOT(ISERROR(SEARCH("BTS",I88)))</formula>
    </cfRule>
    <cfRule type="containsText" dxfId="1013" priority="1024" operator="containsText" text="No entrada">
      <formula>NOT(ISERROR(SEARCH("No entrada",I88)))</formula>
    </cfRule>
    <cfRule type="containsText" dxfId="1012" priority="1028" operator="containsText" text="2º Gol">
      <formula>NOT(ISERROR(SEARCH("2º Gol",I88)))</formula>
    </cfRule>
    <cfRule type="containsText" dxfId="1011" priority="1029" operator="containsText" text="1º Gol">
      <formula>NOT(ISERROR(SEARCH("1º Gol",I88)))</formula>
    </cfRule>
    <cfRule type="cellIs" dxfId="1010" priority="1030" operator="equal">
      <formula>"Protegida"</formula>
    </cfRule>
    <cfRule type="cellIs" dxfId="1009" priority="1031" operator="equal">
      <formula>"Cerrada"</formula>
    </cfRule>
    <cfRule type="cellIs" dxfId="1008" priority="1032" operator="equal">
      <formula>"Fallada"</formula>
    </cfRule>
    <cfRule type="cellIs" dxfId="1007" priority="1033" operator="equal">
      <formula>"Protegida"</formula>
    </cfRule>
    <cfRule type="cellIs" dxfId="1006" priority="1034" operator="equal">
      <formula>"2 Entradas"</formula>
    </cfRule>
    <cfRule type="cellIs" dxfId="1005" priority="1035" operator="equal">
      <formula>"1 Entrada"</formula>
    </cfRule>
  </conditionalFormatting>
  <conditionalFormatting sqref="H88">
    <cfRule type="containsText" dxfId="1004" priority="1020" operator="containsText" text="GOL 70">
      <formula>NOT(ISERROR(SEARCH("GOL 70",H88)))</formula>
    </cfRule>
    <cfRule type="containsText" dxfId="1003" priority="1021" operator="containsText" text="CORNER DESCANSO">
      <formula>NOT(ISERROR(SEARCH("CORNER DESCANSO",H88)))</formula>
    </cfRule>
    <cfRule type="containsText" dxfId="1002" priority="1025" operator="containsText" text="BTS">
      <formula>NOT(ISERROR(SEARCH("BTS",H88)))</formula>
    </cfRule>
    <cfRule type="containsText" dxfId="1001" priority="1026" operator="containsText" text="CORNER FINAL">
      <formula>NOT(ISERROR(SEARCH("CORNER FINAL",H88)))</formula>
    </cfRule>
    <cfRule type="containsText" dxfId="1000" priority="1027" operator="containsText" text="GOL DESCANSO">
      <formula>NOT(ISERROR(SEARCH("GOL DESCANSO",H88)))</formula>
    </cfRule>
  </conditionalFormatting>
  <conditionalFormatting sqref="I87">
    <cfRule type="containsText" dxfId="999" priority="1006" operator="containsText" text="Over 2.5">
      <formula>NOT(ISERROR(SEARCH("Over 2.5",I87)))</formula>
    </cfRule>
    <cfRule type="containsText" dxfId="998" priority="1007" operator="containsText" text="BTS">
      <formula>NOT(ISERROR(SEARCH("BTS",I87)))</formula>
    </cfRule>
    <cfRule type="containsText" dxfId="997" priority="1008" operator="containsText" text="No entrada">
      <formula>NOT(ISERROR(SEARCH("No entrada",I87)))</formula>
    </cfRule>
    <cfRule type="containsText" dxfId="996" priority="1012" operator="containsText" text="2º Gol">
      <formula>NOT(ISERROR(SEARCH("2º Gol",I87)))</formula>
    </cfRule>
    <cfRule type="containsText" dxfId="995" priority="1013" operator="containsText" text="1º Gol">
      <formula>NOT(ISERROR(SEARCH("1º Gol",I87)))</formula>
    </cfRule>
    <cfRule type="cellIs" dxfId="994" priority="1014" operator="equal">
      <formula>"Protegida"</formula>
    </cfRule>
    <cfRule type="cellIs" dxfId="993" priority="1015" operator="equal">
      <formula>"Cerrada"</formula>
    </cfRule>
    <cfRule type="cellIs" dxfId="992" priority="1016" operator="equal">
      <formula>"Fallada"</formula>
    </cfRule>
    <cfRule type="cellIs" dxfId="991" priority="1017" operator="equal">
      <formula>"Protegida"</formula>
    </cfRule>
    <cfRule type="cellIs" dxfId="990" priority="1018" operator="equal">
      <formula>"2 Entradas"</formula>
    </cfRule>
    <cfRule type="cellIs" dxfId="989" priority="1019" operator="equal">
      <formula>"1 Entrada"</formula>
    </cfRule>
  </conditionalFormatting>
  <conditionalFormatting sqref="H87">
    <cfRule type="containsText" dxfId="988" priority="1004" operator="containsText" text="GOL 70">
      <formula>NOT(ISERROR(SEARCH("GOL 70",H87)))</formula>
    </cfRule>
    <cfRule type="containsText" dxfId="987" priority="1005" operator="containsText" text="CORNER DESCANSO">
      <formula>NOT(ISERROR(SEARCH("CORNER DESCANSO",H87)))</formula>
    </cfRule>
    <cfRule type="containsText" dxfId="986" priority="1009" operator="containsText" text="BTS">
      <formula>NOT(ISERROR(SEARCH("BTS",H87)))</formula>
    </cfRule>
    <cfRule type="containsText" dxfId="985" priority="1010" operator="containsText" text="CORNER FINAL">
      <formula>NOT(ISERROR(SEARCH("CORNER FINAL",H87)))</formula>
    </cfRule>
    <cfRule type="containsText" dxfId="984" priority="1011" operator="containsText" text="GOL DESCANSO">
      <formula>NOT(ISERROR(SEARCH("GOL DESCANSO",H87)))</formula>
    </cfRule>
  </conditionalFormatting>
  <conditionalFormatting sqref="I86">
    <cfRule type="containsText" dxfId="983" priority="990" operator="containsText" text="Over 2.5">
      <formula>NOT(ISERROR(SEARCH("Over 2.5",I86)))</formula>
    </cfRule>
    <cfRule type="containsText" dxfId="982" priority="991" operator="containsText" text="BTS">
      <formula>NOT(ISERROR(SEARCH("BTS",I86)))</formula>
    </cfRule>
    <cfRule type="containsText" dxfId="981" priority="992" operator="containsText" text="No entrada">
      <formula>NOT(ISERROR(SEARCH("No entrada",I86)))</formula>
    </cfRule>
    <cfRule type="containsText" dxfId="980" priority="996" operator="containsText" text="2º Gol">
      <formula>NOT(ISERROR(SEARCH("2º Gol",I86)))</formula>
    </cfRule>
    <cfRule type="containsText" dxfId="979" priority="997" operator="containsText" text="1º Gol">
      <formula>NOT(ISERROR(SEARCH("1º Gol",I86)))</formula>
    </cfRule>
    <cfRule type="cellIs" dxfId="978" priority="998" operator="equal">
      <formula>"Protegida"</formula>
    </cfRule>
    <cfRule type="cellIs" dxfId="977" priority="999" operator="equal">
      <formula>"Cerrada"</formula>
    </cfRule>
    <cfRule type="cellIs" dxfId="976" priority="1000" operator="equal">
      <formula>"Fallada"</formula>
    </cfRule>
    <cfRule type="cellIs" dxfId="975" priority="1001" operator="equal">
      <formula>"Protegida"</formula>
    </cfRule>
    <cfRule type="cellIs" dxfId="974" priority="1002" operator="equal">
      <formula>"2 Entradas"</formula>
    </cfRule>
    <cfRule type="cellIs" dxfId="973" priority="1003" operator="equal">
      <formula>"1 Entrada"</formula>
    </cfRule>
  </conditionalFormatting>
  <conditionalFormatting sqref="H86">
    <cfRule type="containsText" dxfId="972" priority="988" operator="containsText" text="GOL 70">
      <formula>NOT(ISERROR(SEARCH("GOL 70",H86)))</formula>
    </cfRule>
    <cfRule type="containsText" dxfId="971" priority="989" operator="containsText" text="CORNER DESCANSO">
      <formula>NOT(ISERROR(SEARCH("CORNER DESCANSO",H86)))</formula>
    </cfRule>
    <cfRule type="containsText" dxfId="970" priority="993" operator="containsText" text="BTS">
      <formula>NOT(ISERROR(SEARCH("BTS",H86)))</formula>
    </cfRule>
    <cfRule type="containsText" dxfId="969" priority="994" operator="containsText" text="CORNER FINAL">
      <formula>NOT(ISERROR(SEARCH("CORNER FINAL",H86)))</formula>
    </cfRule>
    <cfRule type="containsText" dxfId="968" priority="995" operator="containsText" text="GOL DESCANSO">
      <formula>NOT(ISERROR(SEARCH("GOL DESCANSO",H86)))</formula>
    </cfRule>
  </conditionalFormatting>
  <conditionalFormatting sqref="I88">
    <cfRule type="containsText" dxfId="967" priority="974" operator="containsText" text="Over 2.5">
      <formula>NOT(ISERROR(SEARCH("Over 2.5",I88)))</formula>
    </cfRule>
    <cfRule type="containsText" dxfId="966" priority="975" operator="containsText" text="BTS">
      <formula>NOT(ISERROR(SEARCH("BTS",I88)))</formula>
    </cfRule>
    <cfRule type="containsText" dxfId="965" priority="976" operator="containsText" text="No entrada">
      <formula>NOT(ISERROR(SEARCH("No entrada",I88)))</formula>
    </cfRule>
    <cfRule type="containsText" dxfId="964" priority="980" operator="containsText" text="2º Gol">
      <formula>NOT(ISERROR(SEARCH("2º Gol",I88)))</formula>
    </cfRule>
    <cfRule type="containsText" dxfId="963" priority="981" operator="containsText" text="1º Gol">
      <formula>NOT(ISERROR(SEARCH("1º Gol",I88)))</formula>
    </cfRule>
    <cfRule type="cellIs" dxfId="962" priority="982" operator="equal">
      <formula>"Protegida"</formula>
    </cfRule>
    <cfRule type="cellIs" dxfId="961" priority="983" operator="equal">
      <formula>"Cerrada"</formula>
    </cfRule>
    <cfRule type="cellIs" dxfId="960" priority="984" operator="equal">
      <formula>"Fallada"</formula>
    </cfRule>
    <cfRule type="cellIs" dxfId="959" priority="985" operator="equal">
      <formula>"Protegida"</formula>
    </cfRule>
    <cfRule type="cellIs" dxfId="958" priority="986" operator="equal">
      <formula>"2 Entradas"</formula>
    </cfRule>
    <cfRule type="cellIs" dxfId="957" priority="987" operator="equal">
      <formula>"1 Entrada"</formula>
    </cfRule>
  </conditionalFormatting>
  <conditionalFormatting sqref="H88">
    <cfRule type="containsText" dxfId="956" priority="972" operator="containsText" text="GOL 70">
      <formula>NOT(ISERROR(SEARCH("GOL 70",H88)))</formula>
    </cfRule>
    <cfRule type="containsText" dxfId="955" priority="973" operator="containsText" text="CORNER DESCANSO">
      <formula>NOT(ISERROR(SEARCH("CORNER DESCANSO",H88)))</formula>
    </cfRule>
    <cfRule type="containsText" dxfId="954" priority="977" operator="containsText" text="BTS">
      <formula>NOT(ISERROR(SEARCH("BTS",H88)))</formula>
    </cfRule>
    <cfRule type="containsText" dxfId="953" priority="978" operator="containsText" text="CORNER FINAL">
      <formula>NOT(ISERROR(SEARCH("CORNER FINAL",H88)))</formula>
    </cfRule>
    <cfRule type="containsText" dxfId="952" priority="979" operator="containsText" text="GOL DESCANSO">
      <formula>NOT(ISERROR(SEARCH("GOL DESCANSO",H88)))</formula>
    </cfRule>
  </conditionalFormatting>
  <conditionalFormatting sqref="I87">
    <cfRule type="containsText" dxfId="951" priority="958" operator="containsText" text="Over 2.5">
      <formula>NOT(ISERROR(SEARCH("Over 2.5",I87)))</formula>
    </cfRule>
    <cfRule type="containsText" dxfId="950" priority="959" operator="containsText" text="BTS">
      <formula>NOT(ISERROR(SEARCH("BTS",I87)))</formula>
    </cfRule>
    <cfRule type="containsText" dxfId="949" priority="960" operator="containsText" text="No entrada">
      <formula>NOT(ISERROR(SEARCH("No entrada",I87)))</formula>
    </cfRule>
    <cfRule type="containsText" dxfId="948" priority="964" operator="containsText" text="2º Gol">
      <formula>NOT(ISERROR(SEARCH("2º Gol",I87)))</formula>
    </cfRule>
    <cfRule type="containsText" dxfId="947" priority="965" operator="containsText" text="1º Gol">
      <formula>NOT(ISERROR(SEARCH("1º Gol",I87)))</formula>
    </cfRule>
    <cfRule type="cellIs" dxfId="946" priority="966" operator="equal">
      <formula>"Protegida"</formula>
    </cfRule>
    <cfRule type="cellIs" dxfId="945" priority="967" operator="equal">
      <formula>"Cerrada"</formula>
    </cfRule>
    <cfRule type="cellIs" dxfId="944" priority="968" operator="equal">
      <formula>"Fallada"</formula>
    </cfRule>
    <cfRule type="cellIs" dxfId="943" priority="969" operator="equal">
      <formula>"Protegida"</formula>
    </cfRule>
    <cfRule type="cellIs" dxfId="942" priority="970" operator="equal">
      <formula>"2 Entradas"</formula>
    </cfRule>
    <cfRule type="cellIs" dxfId="941" priority="971" operator="equal">
      <formula>"1 Entrada"</formula>
    </cfRule>
  </conditionalFormatting>
  <conditionalFormatting sqref="H87">
    <cfRule type="containsText" dxfId="940" priority="956" operator="containsText" text="GOL 70">
      <formula>NOT(ISERROR(SEARCH("GOL 70",H87)))</formula>
    </cfRule>
    <cfRule type="containsText" dxfId="939" priority="957" operator="containsText" text="CORNER DESCANSO">
      <formula>NOT(ISERROR(SEARCH("CORNER DESCANSO",H87)))</formula>
    </cfRule>
    <cfRule type="containsText" dxfId="938" priority="961" operator="containsText" text="BTS">
      <formula>NOT(ISERROR(SEARCH("BTS",H87)))</formula>
    </cfRule>
    <cfRule type="containsText" dxfId="937" priority="962" operator="containsText" text="CORNER FINAL">
      <formula>NOT(ISERROR(SEARCH("CORNER FINAL",H87)))</formula>
    </cfRule>
    <cfRule type="containsText" dxfId="936" priority="963" operator="containsText" text="GOL DESCANSO">
      <formula>NOT(ISERROR(SEARCH("GOL DESCANSO",H87)))</formula>
    </cfRule>
  </conditionalFormatting>
  <conditionalFormatting sqref="I86">
    <cfRule type="containsText" dxfId="935" priority="942" operator="containsText" text="Over 2.5">
      <formula>NOT(ISERROR(SEARCH("Over 2.5",I86)))</formula>
    </cfRule>
    <cfRule type="containsText" dxfId="934" priority="943" operator="containsText" text="BTS">
      <formula>NOT(ISERROR(SEARCH("BTS",I86)))</formula>
    </cfRule>
    <cfRule type="containsText" dxfId="933" priority="944" operator="containsText" text="No entrada">
      <formula>NOT(ISERROR(SEARCH("No entrada",I86)))</formula>
    </cfRule>
    <cfRule type="containsText" dxfId="932" priority="948" operator="containsText" text="2º Gol">
      <formula>NOT(ISERROR(SEARCH("2º Gol",I86)))</formula>
    </cfRule>
    <cfRule type="containsText" dxfId="931" priority="949" operator="containsText" text="1º Gol">
      <formula>NOT(ISERROR(SEARCH("1º Gol",I86)))</formula>
    </cfRule>
    <cfRule type="cellIs" dxfId="930" priority="950" operator="equal">
      <formula>"Protegida"</formula>
    </cfRule>
    <cfRule type="cellIs" dxfId="929" priority="951" operator="equal">
      <formula>"Cerrada"</formula>
    </cfRule>
    <cfRule type="cellIs" dxfId="928" priority="952" operator="equal">
      <formula>"Fallada"</formula>
    </cfRule>
    <cfRule type="cellIs" dxfId="927" priority="953" operator="equal">
      <formula>"Protegida"</formula>
    </cfRule>
    <cfRule type="cellIs" dxfId="926" priority="954" operator="equal">
      <formula>"2 Entradas"</formula>
    </cfRule>
    <cfRule type="cellIs" dxfId="925" priority="955" operator="equal">
      <formula>"1 Entrada"</formula>
    </cfRule>
  </conditionalFormatting>
  <conditionalFormatting sqref="H86">
    <cfRule type="containsText" dxfId="924" priority="940" operator="containsText" text="GOL 70">
      <formula>NOT(ISERROR(SEARCH("GOL 70",H86)))</formula>
    </cfRule>
    <cfRule type="containsText" dxfId="923" priority="941" operator="containsText" text="CORNER DESCANSO">
      <formula>NOT(ISERROR(SEARCH("CORNER DESCANSO",H86)))</formula>
    </cfRule>
    <cfRule type="containsText" dxfId="922" priority="945" operator="containsText" text="BTS">
      <formula>NOT(ISERROR(SEARCH("BTS",H86)))</formula>
    </cfRule>
    <cfRule type="containsText" dxfId="921" priority="946" operator="containsText" text="CORNER FINAL">
      <formula>NOT(ISERROR(SEARCH("CORNER FINAL",H86)))</formula>
    </cfRule>
    <cfRule type="containsText" dxfId="920" priority="947" operator="containsText" text="GOL DESCANSO">
      <formula>NOT(ISERROR(SEARCH("GOL DESCANSO",H86)))</formula>
    </cfRule>
  </conditionalFormatting>
  <conditionalFormatting sqref="I89">
    <cfRule type="containsText" dxfId="919" priority="926" operator="containsText" text="Over 2.5">
      <formula>NOT(ISERROR(SEARCH("Over 2.5",I89)))</formula>
    </cfRule>
    <cfRule type="containsText" dxfId="918" priority="927" operator="containsText" text="BTS">
      <formula>NOT(ISERROR(SEARCH("BTS",I89)))</formula>
    </cfRule>
    <cfRule type="containsText" dxfId="917" priority="928" operator="containsText" text="No entrada">
      <formula>NOT(ISERROR(SEARCH("No entrada",I89)))</formula>
    </cfRule>
    <cfRule type="containsText" dxfId="916" priority="932" operator="containsText" text="2º Gol">
      <formula>NOT(ISERROR(SEARCH("2º Gol",I89)))</formula>
    </cfRule>
    <cfRule type="containsText" dxfId="915" priority="933" operator="containsText" text="1º Gol">
      <formula>NOT(ISERROR(SEARCH("1º Gol",I89)))</formula>
    </cfRule>
    <cfRule type="cellIs" dxfId="914" priority="934" operator="equal">
      <formula>"Protegida"</formula>
    </cfRule>
    <cfRule type="cellIs" dxfId="913" priority="935" operator="equal">
      <formula>"Cerrada"</formula>
    </cfRule>
    <cfRule type="cellIs" dxfId="912" priority="936" operator="equal">
      <formula>"Fallada"</formula>
    </cfRule>
    <cfRule type="cellIs" dxfId="911" priority="937" operator="equal">
      <formula>"Protegida"</formula>
    </cfRule>
    <cfRule type="cellIs" dxfId="910" priority="938" operator="equal">
      <formula>"2 Entradas"</formula>
    </cfRule>
    <cfRule type="cellIs" dxfId="909" priority="939" operator="equal">
      <formula>"1 Entrada"</formula>
    </cfRule>
  </conditionalFormatting>
  <conditionalFormatting sqref="H89">
    <cfRule type="containsText" dxfId="908" priority="924" operator="containsText" text="GOL 70">
      <formula>NOT(ISERROR(SEARCH("GOL 70",H89)))</formula>
    </cfRule>
    <cfRule type="containsText" dxfId="907" priority="925" operator="containsText" text="CORNER DESCANSO">
      <formula>NOT(ISERROR(SEARCH("CORNER DESCANSO",H89)))</formula>
    </cfRule>
    <cfRule type="containsText" dxfId="906" priority="929" operator="containsText" text="BTS">
      <formula>NOT(ISERROR(SEARCH("BTS",H89)))</formula>
    </cfRule>
    <cfRule type="containsText" dxfId="905" priority="930" operator="containsText" text="CORNER FINAL">
      <formula>NOT(ISERROR(SEARCH("CORNER FINAL",H89)))</formula>
    </cfRule>
    <cfRule type="containsText" dxfId="904" priority="931" operator="containsText" text="GOL DESCANSO">
      <formula>NOT(ISERROR(SEARCH("GOL DESCANSO",H89)))</formula>
    </cfRule>
  </conditionalFormatting>
  <conditionalFormatting sqref="I89">
    <cfRule type="containsText" dxfId="903" priority="910" operator="containsText" text="Over 2.5">
      <formula>NOT(ISERROR(SEARCH("Over 2.5",I89)))</formula>
    </cfRule>
    <cfRule type="containsText" dxfId="902" priority="911" operator="containsText" text="BTS">
      <formula>NOT(ISERROR(SEARCH("BTS",I89)))</formula>
    </cfRule>
    <cfRule type="containsText" dxfId="901" priority="912" operator="containsText" text="No entrada">
      <formula>NOT(ISERROR(SEARCH("No entrada",I89)))</formula>
    </cfRule>
    <cfRule type="containsText" dxfId="900" priority="916" operator="containsText" text="2º Gol">
      <formula>NOT(ISERROR(SEARCH("2º Gol",I89)))</formula>
    </cfRule>
    <cfRule type="containsText" dxfId="899" priority="917" operator="containsText" text="1º Gol">
      <formula>NOT(ISERROR(SEARCH("1º Gol",I89)))</formula>
    </cfRule>
    <cfRule type="cellIs" dxfId="898" priority="918" operator="equal">
      <formula>"Protegida"</formula>
    </cfRule>
    <cfRule type="cellIs" dxfId="897" priority="919" operator="equal">
      <formula>"Cerrada"</formula>
    </cfRule>
    <cfRule type="cellIs" dxfId="896" priority="920" operator="equal">
      <formula>"Fallada"</formula>
    </cfRule>
    <cfRule type="cellIs" dxfId="895" priority="921" operator="equal">
      <formula>"Protegida"</formula>
    </cfRule>
    <cfRule type="cellIs" dxfId="894" priority="922" operator="equal">
      <formula>"2 Entradas"</formula>
    </cfRule>
    <cfRule type="cellIs" dxfId="893" priority="923" operator="equal">
      <formula>"1 Entrada"</formula>
    </cfRule>
  </conditionalFormatting>
  <conditionalFormatting sqref="H89">
    <cfRule type="containsText" dxfId="892" priority="908" operator="containsText" text="GOL 70">
      <formula>NOT(ISERROR(SEARCH("GOL 70",H89)))</formula>
    </cfRule>
    <cfRule type="containsText" dxfId="891" priority="909" operator="containsText" text="CORNER DESCANSO">
      <formula>NOT(ISERROR(SEARCH("CORNER DESCANSO",H89)))</formula>
    </cfRule>
    <cfRule type="containsText" dxfId="890" priority="913" operator="containsText" text="BTS">
      <formula>NOT(ISERROR(SEARCH("BTS",H89)))</formula>
    </cfRule>
    <cfRule type="containsText" dxfId="889" priority="914" operator="containsText" text="CORNER FINAL">
      <formula>NOT(ISERROR(SEARCH("CORNER FINAL",H89)))</formula>
    </cfRule>
    <cfRule type="containsText" dxfId="888" priority="915" operator="containsText" text="GOL DESCANSO">
      <formula>NOT(ISERROR(SEARCH("GOL DESCANSO",H89)))</formula>
    </cfRule>
  </conditionalFormatting>
  <conditionalFormatting sqref="I88">
    <cfRule type="containsText" dxfId="887" priority="894" operator="containsText" text="Over 2.5">
      <formula>NOT(ISERROR(SEARCH("Over 2.5",I88)))</formula>
    </cfRule>
    <cfRule type="containsText" dxfId="886" priority="895" operator="containsText" text="BTS">
      <formula>NOT(ISERROR(SEARCH("BTS",I88)))</formula>
    </cfRule>
    <cfRule type="containsText" dxfId="885" priority="896" operator="containsText" text="No entrada">
      <formula>NOT(ISERROR(SEARCH("No entrada",I88)))</formula>
    </cfRule>
    <cfRule type="containsText" dxfId="884" priority="900" operator="containsText" text="2º Gol">
      <formula>NOT(ISERROR(SEARCH("2º Gol",I88)))</formula>
    </cfRule>
    <cfRule type="containsText" dxfId="883" priority="901" operator="containsText" text="1º Gol">
      <formula>NOT(ISERROR(SEARCH("1º Gol",I88)))</formula>
    </cfRule>
    <cfRule type="cellIs" dxfId="882" priority="902" operator="equal">
      <formula>"Protegida"</formula>
    </cfRule>
    <cfRule type="cellIs" dxfId="881" priority="903" operator="equal">
      <formula>"Cerrada"</formula>
    </cfRule>
    <cfRule type="cellIs" dxfId="880" priority="904" operator="equal">
      <formula>"Fallada"</formula>
    </cfRule>
    <cfRule type="cellIs" dxfId="879" priority="905" operator="equal">
      <formula>"Protegida"</formula>
    </cfRule>
    <cfRule type="cellIs" dxfId="878" priority="906" operator="equal">
      <formula>"2 Entradas"</formula>
    </cfRule>
    <cfRule type="cellIs" dxfId="877" priority="907" operator="equal">
      <formula>"1 Entrada"</formula>
    </cfRule>
  </conditionalFormatting>
  <conditionalFormatting sqref="H88">
    <cfRule type="containsText" dxfId="876" priority="892" operator="containsText" text="GOL 70">
      <formula>NOT(ISERROR(SEARCH("GOL 70",H88)))</formula>
    </cfRule>
    <cfRule type="containsText" dxfId="875" priority="893" operator="containsText" text="CORNER DESCANSO">
      <formula>NOT(ISERROR(SEARCH("CORNER DESCANSO",H88)))</formula>
    </cfRule>
    <cfRule type="containsText" dxfId="874" priority="897" operator="containsText" text="BTS">
      <formula>NOT(ISERROR(SEARCH("BTS",H88)))</formula>
    </cfRule>
    <cfRule type="containsText" dxfId="873" priority="898" operator="containsText" text="CORNER FINAL">
      <formula>NOT(ISERROR(SEARCH("CORNER FINAL",H88)))</formula>
    </cfRule>
    <cfRule type="containsText" dxfId="872" priority="899" operator="containsText" text="GOL DESCANSO">
      <formula>NOT(ISERROR(SEARCH("GOL DESCANSO",H88)))</formula>
    </cfRule>
  </conditionalFormatting>
  <conditionalFormatting sqref="N86:N93">
    <cfRule type="cellIs" dxfId="871" priority="891" operator="equal">
      <formula>"Cerrada"</formula>
    </cfRule>
  </conditionalFormatting>
  <conditionalFormatting sqref="N86:N93">
    <cfRule type="cellIs" dxfId="870" priority="889" operator="equal">
      <formula>"Perdida"</formula>
    </cfRule>
  </conditionalFormatting>
  <conditionalFormatting sqref="N86:N93">
    <cfRule type="cellIs" dxfId="869" priority="890" operator="equal">
      <formula>"Ganada"</formula>
    </cfRule>
  </conditionalFormatting>
  <conditionalFormatting sqref="N90">
    <cfRule type="cellIs" dxfId="868" priority="888" operator="equal">
      <formula>"Cerrada"</formula>
    </cfRule>
  </conditionalFormatting>
  <conditionalFormatting sqref="N90">
    <cfRule type="cellIs" dxfId="867" priority="886" operator="equal">
      <formula>"Perdida"</formula>
    </cfRule>
  </conditionalFormatting>
  <conditionalFormatting sqref="N90">
    <cfRule type="cellIs" dxfId="866" priority="887" operator="equal">
      <formula>"Ganada"</formula>
    </cfRule>
  </conditionalFormatting>
  <conditionalFormatting sqref="N91">
    <cfRule type="cellIs" dxfId="865" priority="885" operator="equal">
      <formula>"Cerrada"</formula>
    </cfRule>
  </conditionalFormatting>
  <conditionalFormatting sqref="N91">
    <cfRule type="cellIs" dxfId="864" priority="883" operator="equal">
      <formula>"Perdida"</formula>
    </cfRule>
  </conditionalFormatting>
  <conditionalFormatting sqref="N91">
    <cfRule type="cellIs" dxfId="863" priority="884" operator="equal">
      <formula>"Ganada"</formula>
    </cfRule>
  </conditionalFormatting>
  <conditionalFormatting sqref="N89">
    <cfRule type="cellIs" dxfId="862" priority="882" operator="equal">
      <formula>"Cerrada"</formula>
    </cfRule>
  </conditionalFormatting>
  <conditionalFormatting sqref="N89">
    <cfRule type="cellIs" dxfId="861" priority="880" operator="equal">
      <formula>"Perdida"</formula>
    </cfRule>
  </conditionalFormatting>
  <conditionalFormatting sqref="N89">
    <cfRule type="cellIs" dxfId="860" priority="881" operator="equal">
      <formula>"Ganada"</formula>
    </cfRule>
  </conditionalFormatting>
  <conditionalFormatting sqref="N90">
    <cfRule type="cellIs" dxfId="859" priority="879" operator="equal">
      <formula>"Cerrada"</formula>
    </cfRule>
  </conditionalFormatting>
  <conditionalFormatting sqref="N90">
    <cfRule type="cellIs" dxfId="858" priority="877" operator="equal">
      <formula>"Perdida"</formula>
    </cfRule>
  </conditionalFormatting>
  <conditionalFormatting sqref="N90">
    <cfRule type="cellIs" dxfId="857" priority="878" operator="equal">
      <formula>"Ganada"</formula>
    </cfRule>
  </conditionalFormatting>
  <conditionalFormatting sqref="N88">
    <cfRule type="cellIs" dxfId="856" priority="876" operator="equal">
      <formula>"Cerrada"</formula>
    </cfRule>
  </conditionalFormatting>
  <conditionalFormatting sqref="N88">
    <cfRule type="cellIs" dxfId="855" priority="874" operator="equal">
      <formula>"Perdida"</formula>
    </cfRule>
  </conditionalFormatting>
  <conditionalFormatting sqref="N88">
    <cfRule type="cellIs" dxfId="854" priority="875" operator="equal">
      <formula>"Ganada"</formula>
    </cfRule>
  </conditionalFormatting>
  <conditionalFormatting sqref="N89">
    <cfRule type="cellIs" dxfId="853" priority="873" operator="equal">
      <formula>"Cerrada"</formula>
    </cfRule>
  </conditionalFormatting>
  <conditionalFormatting sqref="N89">
    <cfRule type="cellIs" dxfId="852" priority="871" operator="equal">
      <formula>"Perdida"</formula>
    </cfRule>
  </conditionalFormatting>
  <conditionalFormatting sqref="N89">
    <cfRule type="cellIs" dxfId="851" priority="872" operator="equal">
      <formula>"Ganada"</formula>
    </cfRule>
  </conditionalFormatting>
  <conditionalFormatting sqref="N88">
    <cfRule type="cellIs" dxfId="850" priority="870" operator="equal">
      <formula>"Cerrada"</formula>
    </cfRule>
  </conditionalFormatting>
  <conditionalFormatting sqref="N88">
    <cfRule type="cellIs" dxfId="849" priority="868" operator="equal">
      <formula>"Perdida"</formula>
    </cfRule>
  </conditionalFormatting>
  <conditionalFormatting sqref="N88">
    <cfRule type="cellIs" dxfId="848" priority="869" operator="equal">
      <formula>"Ganada"</formula>
    </cfRule>
  </conditionalFormatting>
  <conditionalFormatting sqref="N89">
    <cfRule type="cellIs" dxfId="847" priority="867" operator="equal">
      <formula>"Cerrada"</formula>
    </cfRule>
  </conditionalFormatting>
  <conditionalFormatting sqref="N89">
    <cfRule type="cellIs" dxfId="846" priority="865" operator="equal">
      <formula>"Perdida"</formula>
    </cfRule>
  </conditionalFormatting>
  <conditionalFormatting sqref="N89">
    <cfRule type="cellIs" dxfId="845" priority="866" operator="equal">
      <formula>"Ganada"</formula>
    </cfRule>
  </conditionalFormatting>
  <conditionalFormatting sqref="N90">
    <cfRule type="cellIs" dxfId="844" priority="864" operator="equal">
      <formula>"Cerrada"</formula>
    </cfRule>
  </conditionalFormatting>
  <conditionalFormatting sqref="N90">
    <cfRule type="cellIs" dxfId="843" priority="862" operator="equal">
      <formula>"Perdida"</formula>
    </cfRule>
  </conditionalFormatting>
  <conditionalFormatting sqref="N90">
    <cfRule type="cellIs" dxfId="842" priority="863" operator="equal">
      <formula>"Ganada"</formula>
    </cfRule>
  </conditionalFormatting>
  <conditionalFormatting sqref="N88">
    <cfRule type="cellIs" dxfId="841" priority="861" operator="equal">
      <formula>"Cerrada"</formula>
    </cfRule>
  </conditionalFormatting>
  <conditionalFormatting sqref="N88">
    <cfRule type="cellIs" dxfId="840" priority="859" operator="equal">
      <formula>"Perdida"</formula>
    </cfRule>
  </conditionalFormatting>
  <conditionalFormatting sqref="N88">
    <cfRule type="cellIs" dxfId="839" priority="860" operator="equal">
      <formula>"Ganada"</formula>
    </cfRule>
  </conditionalFormatting>
  <conditionalFormatting sqref="N89">
    <cfRule type="cellIs" dxfId="838" priority="858" operator="equal">
      <formula>"Cerrada"</formula>
    </cfRule>
  </conditionalFormatting>
  <conditionalFormatting sqref="N89">
    <cfRule type="cellIs" dxfId="837" priority="856" operator="equal">
      <formula>"Perdida"</formula>
    </cfRule>
  </conditionalFormatting>
  <conditionalFormatting sqref="N89">
    <cfRule type="cellIs" dxfId="836" priority="857" operator="equal">
      <formula>"Ganada"</formula>
    </cfRule>
  </conditionalFormatting>
  <conditionalFormatting sqref="N88">
    <cfRule type="cellIs" dxfId="835" priority="855" operator="equal">
      <formula>"Cerrada"</formula>
    </cfRule>
  </conditionalFormatting>
  <conditionalFormatting sqref="N88">
    <cfRule type="cellIs" dxfId="834" priority="853" operator="equal">
      <formula>"Perdida"</formula>
    </cfRule>
  </conditionalFormatting>
  <conditionalFormatting sqref="N88">
    <cfRule type="cellIs" dxfId="833" priority="854" operator="equal">
      <formula>"Ganada"</formula>
    </cfRule>
  </conditionalFormatting>
  <conditionalFormatting sqref="N86:N87">
    <cfRule type="cellIs" dxfId="832" priority="852" operator="equal">
      <formula>"Cerrada"</formula>
    </cfRule>
  </conditionalFormatting>
  <conditionalFormatting sqref="N86:N87">
    <cfRule type="cellIs" dxfId="831" priority="850" operator="equal">
      <formula>"Perdida"</formula>
    </cfRule>
  </conditionalFormatting>
  <conditionalFormatting sqref="N86:N87">
    <cfRule type="cellIs" dxfId="830" priority="851" operator="equal">
      <formula>"Ganada"</formula>
    </cfRule>
  </conditionalFormatting>
  <conditionalFormatting sqref="N86:N87">
    <cfRule type="cellIs" dxfId="829" priority="849" operator="equal">
      <formula>"Cerrada"</formula>
    </cfRule>
  </conditionalFormatting>
  <conditionalFormatting sqref="N86:N87">
    <cfRule type="cellIs" dxfId="828" priority="847" operator="equal">
      <formula>"Perdida"</formula>
    </cfRule>
  </conditionalFormatting>
  <conditionalFormatting sqref="N86:N87">
    <cfRule type="cellIs" dxfId="827" priority="848" operator="equal">
      <formula>"Ganada"</formula>
    </cfRule>
  </conditionalFormatting>
  <conditionalFormatting sqref="N86:N87">
    <cfRule type="cellIs" dxfId="826" priority="846" operator="equal">
      <formula>"Cerrada"</formula>
    </cfRule>
  </conditionalFormatting>
  <conditionalFormatting sqref="N86:N87">
    <cfRule type="cellIs" dxfId="825" priority="844" operator="equal">
      <formula>"Perdida"</formula>
    </cfRule>
  </conditionalFormatting>
  <conditionalFormatting sqref="N86:N87">
    <cfRule type="cellIs" dxfId="824" priority="845" operator="equal">
      <formula>"Ganada"</formula>
    </cfRule>
  </conditionalFormatting>
  <conditionalFormatting sqref="N86:N87">
    <cfRule type="cellIs" dxfId="823" priority="843" operator="equal">
      <formula>"Cerrada"</formula>
    </cfRule>
  </conditionalFormatting>
  <conditionalFormatting sqref="N86:N87">
    <cfRule type="cellIs" dxfId="822" priority="841" operator="equal">
      <formula>"Perdida"</formula>
    </cfRule>
  </conditionalFormatting>
  <conditionalFormatting sqref="N86:N87">
    <cfRule type="cellIs" dxfId="821" priority="842" operator="equal">
      <formula>"Ganada"</formula>
    </cfRule>
  </conditionalFormatting>
  <conditionalFormatting sqref="N94:N95">
    <cfRule type="cellIs" dxfId="820" priority="840" operator="equal">
      <formula>"Cerrada"</formula>
    </cfRule>
  </conditionalFormatting>
  <conditionalFormatting sqref="N94:N95">
    <cfRule type="cellIs" dxfId="819" priority="838" operator="equal">
      <formula>"Perdida"</formula>
    </cfRule>
  </conditionalFormatting>
  <conditionalFormatting sqref="N94:N95">
    <cfRule type="cellIs" dxfId="818" priority="839" operator="equal">
      <formula>"Ganada"</formula>
    </cfRule>
  </conditionalFormatting>
  <conditionalFormatting sqref="I98">
    <cfRule type="containsText" dxfId="817" priority="824" operator="containsText" text="Over 2.5">
      <formula>NOT(ISERROR(SEARCH("Over 2.5",I98)))</formula>
    </cfRule>
    <cfRule type="containsText" dxfId="816" priority="825" operator="containsText" text="BTS">
      <formula>NOT(ISERROR(SEARCH("BTS",I98)))</formula>
    </cfRule>
    <cfRule type="containsText" dxfId="815" priority="826" operator="containsText" text="No entrada">
      <formula>NOT(ISERROR(SEARCH("No entrada",I98)))</formula>
    </cfRule>
    <cfRule type="containsText" dxfId="814" priority="830" operator="containsText" text="2º Gol">
      <formula>NOT(ISERROR(SEARCH("2º Gol",I98)))</formula>
    </cfRule>
    <cfRule type="containsText" dxfId="813" priority="831" operator="containsText" text="1º Gol">
      <formula>NOT(ISERROR(SEARCH("1º Gol",I98)))</formula>
    </cfRule>
    <cfRule type="cellIs" dxfId="812" priority="832" operator="equal">
      <formula>"Protegida"</formula>
    </cfRule>
    <cfRule type="cellIs" dxfId="811" priority="833" operator="equal">
      <formula>"Cerrada"</formula>
    </cfRule>
    <cfRule type="cellIs" dxfId="810" priority="834" operator="equal">
      <formula>"Fallada"</formula>
    </cfRule>
    <cfRule type="cellIs" dxfId="809" priority="835" operator="equal">
      <formula>"Protegida"</formula>
    </cfRule>
    <cfRule type="cellIs" dxfId="808" priority="836" operator="equal">
      <formula>"2 Entradas"</formula>
    </cfRule>
    <cfRule type="cellIs" dxfId="807" priority="837" operator="equal">
      <formula>"1 Entrada"</formula>
    </cfRule>
  </conditionalFormatting>
  <conditionalFormatting sqref="H98">
    <cfRule type="containsText" dxfId="806" priority="822" operator="containsText" text="GOL 70">
      <formula>NOT(ISERROR(SEARCH("GOL 70",H98)))</formula>
    </cfRule>
    <cfRule type="containsText" dxfId="805" priority="823" operator="containsText" text="CORNER DESCANSO">
      <formula>NOT(ISERROR(SEARCH("CORNER DESCANSO",H98)))</formula>
    </cfRule>
    <cfRule type="containsText" dxfId="804" priority="827" operator="containsText" text="BTS">
      <formula>NOT(ISERROR(SEARCH("BTS",H98)))</formula>
    </cfRule>
    <cfRule type="containsText" dxfId="803" priority="828" operator="containsText" text="CORNER FINAL">
      <formula>NOT(ISERROR(SEARCH("CORNER FINAL",H98)))</formula>
    </cfRule>
    <cfRule type="containsText" dxfId="802" priority="829" operator="containsText" text="GOL DESCANSO">
      <formula>NOT(ISERROR(SEARCH("GOL DESCANSO",H98)))</formula>
    </cfRule>
  </conditionalFormatting>
  <conditionalFormatting sqref="I98">
    <cfRule type="containsText" dxfId="801" priority="808" operator="containsText" text="Over 2.5">
      <formula>NOT(ISERROR(SEARCH("Over 2.5",I98)))</formula>
    </cfRule>
    <cfRule type="containsText" dxfId="800" priority="809" operator="containsText" text="BTS">
      <formula>NOT(ISERROR(SEARCH("BTS",I98)))</formula>
    </cfRule>
    <cfRule type="containsText" dxfId="799" priority="810" operator="containsText" text="No entrada">
      <formula>NOT(ISERROR(SEARCH("No entrada",I98)))</formula>
    </cfRule>
    <cfRule type="containsText" dxfId="798" priority="814" operator="containsText" text="2º Gol">
      <formula>NOT(ISERROR(SEARCH("2º Gol",I98)))</formula>
    </cfRule>
    <cfRule type="containsText" dxfId="797" priority="815" operator="containsText" text="1º Gol">
      <formula>NOT(ISERROR(SEARCH("1º Gol",I98)))</formula>
    </cfRule>
    <cfRule type="cellIs" dxfId="796" priority="816" operator="equal">
      <formula>"Protegida"</formula>
    </cfRule>
    <cfRule type="cellIs" dxfId="795" priority="817" operator="equal">
      <formula>"Cerrada"</formula>
    </cfRule>
    <cfRule type="cellIs" dxfId="794" priority="818" operator="equal">
      <formula>"Fallada"</formula>
    </cfRule>
    <cfRule type="cellIs" dxfId="793" priority="819" operator="equal">
      <formula>"Protegida"</formula>
    </cfRule>
    <cfRule type="cellIs" dxfId="792" priority="820" operator="equal">
      <formula>"2 Entradas"</formula>
    </cfRule>
    <cfRule type="cellIs" dxfId="791" priority="821" operator="equal">
      <formula>"1 Entrada"</formula>
    </cfRule>
  </conditionalFormatting>
  <conditionalFormatting sqref="H98">
    <cfRule type="containsText" dxfId="790" priority="806" operator="containsText" text="GOL 70">
      <formula>NOT(ISERROR(SEARCH("GOL 70",H98)))</formula>
    </cfRule>
    <cfRule type="containsText" dxfId="789" priority="807" operator="containsText" text="CORNER DESCANSO">
      <formula>NOT(ISERROR(SEARCH("CORNER DESCANSO",H98)))</formula>
    </cfRule>
    <cfRule type="containsText" dxfId="788" priority="811" operator="containsText" text="BTS">
      <formula>NOT(ISERROR(SEARCH("BTS",H98)))</formula>
    </cfRule>
    <cfRule type="containsText" dxfId="787" priority="812" operator="containsText" text="CORNER FINAL">
      <formula>NOT(ISERROR(SEARCH("CORNER FINAL",H98)))</formula>
    </cfRule>
    <cfRule type="containsText" dxfId="786" priority="813" operator="containsText" text="GOL DESCANSO">
      <formula>NOT(ISERROR(SEARCH("GOL DESCANSO",H98)))</formula>
    </cfRule>
  </conditionalFormatting>
  <conditionalFormatting sqref="N9:N11">
    <cfRule type="cellIs" dxfId="785" priority="785" operator="equal">
      <formula>"Cerrada"</formula>
    </cfRule>
  </conditionalFormatting>
  <conditionalFormatting sqref="N9:N11">
    <cfRule type="cellIs" dxfId="784" priority="783" operator="equal">
      <formula>"Perdida"</formula>
    </cfRule>
  </conditionalFormatting>
  <conditionalFormatting sqref="N9:N11">
    <cfRule type="cellIs" dxfId="783" priority="784" operator="equal">
      <formula>"Ganada"</formula>
    </cfRule>
  </conditionalFormatting>
  <conditionalFormatting sqref="I29">
    <cfRule type="containsText" dxfId="782" priority="769" operator="containsText" text="Over 2.5">
      <formula>NOT(ISERROR(SEARCH("Over 2.5",I29)))</formula>
    </cfRule>
    <cfRule type="containsText" dxfId="781" priority="770" operator="containsText" text="BTS">
      <formula>NOT(ISERROR(SEARCH("BTS",I29)))</formula>
    </cfRule>
    <cfRule type="containsText" dxfId="780" priority="771" operator="containsText" text="No entrada">
      <formula>NOT(ISERROR(SEARCH("No entrada",I29)))</formula>
    </cfRule>
    <cfRule type="containsText" dxfId="779" priority="775" operator="containsText" text="2º Gol">
      <formula>NOT(ISERROR(SEARCH("2º Gol",I29)))</formula>
    </cfRule>
    <cfRule type="containsText" dxfId="778" priority="776" operator="containsText" text="1º Gol">
      <formula>NOT(ISERROR(SEARCH("1º Gol",I29)))</formula>
    </cfRule>
    <cfRule type="cellIs" dxfId="777" priority="777" operator="equal">
      <formula>"Protegida"</formula>
    </cfRule>
    <cfRule type="cellIs" dxfId="776" priority="778" operator="equal">
      <formula>"Cerrada"</formula>
    </cfRule>
    <cfRule type="cellIs" dxfId="775" priority="779" operator="equal">
      <formula>"Fallada"</formula>
    </cfRule>
    <cfRule type="cellIs" dxfId="774" priority="780" operator="equal">
      <formula>"Protegida"</formula>
    </cfRule>
    <cfRule type="cellIs" dxfId="773" priority="781" operator="equal">
      <formula>"2 Entradas"</formula>
    </cfRule>
    <cfRule type="cellIs" dxfId="772" priority="782" operator="equal">
      <formula>"1 Entrada"</formula>
    </cfRule>
  </conditionalFormatting>
  <conditionalFormatting sqref="H29">
    <cfRule type="containsText" dxfId="771" priority="767" operator="containsText" text="GOL 70">
      <formula>NOT(ISERROR(SEARCH("GOL 70",H29)))</formula>
    </cfRule>
    <cfRule type="containsText" dxfId="770" priority="768" operator="containsText" text="CORNER DESCANSO">
      <formula>NOT(ISERROR(SEARCH("CORNER DESCANSO",H29)))</formula>
    </cfRule>
    <cfRule type="containsText" dxfId="769" priority="772" operator="containsText" text="BTS">
      <formula>NOT(ISERROR(SEARCH("BTS",H29)))</formula>
    </cfRule>
    <cfRule type="containsText" dxfId="768" priority="773" operator="containsText" text="CORNER FINAL">
      <formula>NOT(ISERROR(SEARCH("CORNER FINAL",H29)))</formula>
    </cfRule>
    <cfRule type="containsText" dxfId="767" priority="774" operator="containsText" text="GOL DESCANSO">
      <formula>NOT(ISERROR(SEARCH("GOL DESCANSO",H29)))</formula>
    </cfRule>
  </conditionalFormatting>
  <conditionalFormatting sqref="N29:N50">
    <cfRule type="cellIs" dxfId="766" priority="766" operator="equal">
      <formula>"Cerrada"</formula>
    </cfRule>
  </conditionalFormatting>
  <conditionalFormatting sqref="N29:N50">
    <cfRule type="cellIs" dxfId="765" priority="764" operator="equal">
      <formula>"Perdida"</formula>
    </cfRule>
  </conditionalFormatting>
  <conditionalFormatting sqref="N29:N50">
    <cfRule type="cellIs" dxfId="764" priority="765" operator="equal">
      <formula>"Ganada"</formula>
    </cfRule>
  </conditionalFormatting>
  <conditionalFormatting sqref="H36">
    <cfRule type="containsText" dxfId="763" priority="759" operator="containsText" text="GOL 70">
      <formula>NOT(ISERROR(SEARCH("GOL 70",H36)))</formula>
    </cfRule>
    <cfRule type="containsText" dxfId="762" priority="760" operator="containsText" text="CORNER DESCANSO">
      <formula>NOT(ISERROR(SEARCH("CORNER DESCANSO",H36)))</formula>
    </cfRule>
    <cfRule type="containsText" dxfId="761" priority="761" operator="containsText" text="BTS">
      <formula>NOT(ISERROR(SEARCH("BTS",H36)))</formula>
    </cfRule>
    <cfRule type="containsText" dxfId="760" priority="762" operator="containsText" text="CORNER FINAL">
      <formula>NOT(ISERROR(SEARCH("CORNER FINAL",H36)))</formula>
    </cfRule>
    <cfRule type="containsText" dxfId="759" priority="763" operator="containsText" text="GOL DESCANSO">
      <formula>NOT(ISERROR(SEARCH("GOL DESCANSO",H36)))</formula>
    </cfRule>
  </conditionalFormatting>
  <conditionalFormatting sqref="I71">
    <cfRule type="containsText" dxfId="758" priority="745" operator="containsText" text="Over 2.5">
      <formula>NOT(ISERROR(SEARCH("Over 2.5",I71)))</formula>
    </cfRule>
    <cfRule type="containsText" dxfId="757" priority="746" operator="containsText" text="BTS">
      <formula>NOT(ISERROR(SEARCH("BTS",I71)))</formula>
    </cfRule>
    <cfRule type="containsText" dxfId="756" priority="747" operator="containsText" text="No entrada">
      <formula>NOT(ISERROR(SEARCH("No entrada",I71)))</formula>
    </cfRule>
    <cfRule type="containsText" dxfId="755" priority="751" operator="containsText" text="2º Gol">
      <formula>NOT(ISERROR(SEARCH("2º Gol",I71)))</formula>
    </cfRule>
    <cfRule type="containsText" dxfId="754" priority="752" operator="containsText" text="1º Gol">
      <formula>NOT(ISERROR(SEARCH("1º Gol",I71)))</formula>
    </cfRule>
    <cfRule type="cellIs" dxfId="753" priority="753" operator="equal">
      <formula>"Protegida"</formula>
    </cfRule>
    <cfRule type="cellIs" dxfId="752" priority="754" operator="equal">
      <formula>"Cerrada"</formula>
    </cfRule>
    <cfRule type="cellIs" dxfId="751" priority="755" operator="equal">
      <formula>"Fallada"</formula>
    </cfRule>
    <cfRule type="cellIs" dxfId="750" priority="756" operator="equal">
      <formula>"Protegida"</formula>
    </cfRule>
    <cfRule type="cellIs" dxfId="749" priority="757" operator="equal">
      <formula>"2 Entradas"</formula>
    </cfRule>
    <cfRule type="cellIs" dxfId="748" priority="758" operator="equal">
      <formula>"1 Entrada"</formula>
    </cfRule>
  </conditionalFormatting>
  <conditionalFormatting sqref="H71">
    <cfRule type="containsText" dxfId="747" priority="743" operator="containsText" text="GOL 70">
      <formula>NOT(ISERROR(SEARCH("GOL 70",H71)))</formula>
    </cfRule>
    <cfRule type="containsText" dxfId="746" priority="744" operator="containsText" text="CORNER DESCANSO">
      <formula>NOT(ISERROR(SEARCH("CORNER DESCANSO",H71)))</formula>
    </cfRule>
    <cfRule type="containsText" dxfId="745" priority="748" operator="containsText" text="BTS">
      <formula>NOT(ISERROR(SEARCH("BTS",H71)))</formula>
    </cfRule>
    <cfRule type="containsText" dxfId="744" priority="749" operator="containsText" text="CORNER FINAL">
      <formula>NOT(ISERROR(SEARCH("CORNER FINAL",H71)))</formula>
    </cfRule>
    <cfRule type="containsText" dxfId="743" priority="750" operator="containsText" text="GOL DESCANSO">
      <formula>NOT(ISERROR(SEARCH("GOL DESCANSO",H71)))</formula>
    </cfRule>
  </conditionalFormatting>
  <conditionalFormatting sqref="N73">
    <cfRule type="cellIs" dxfId="742" priority="742" operator="equal">
      <formula>"Cerrada"</formula>
    </cfRule>
  </conditionalFormatting>
  <conditionalFormatting sqref="N73">
    <cfRule type="cellIs" dxfId="741" priority="740" operator="equal">
      <formula>"Perdida"</formula>
    </cfRule>
  </conditionalFormatting>
  <conditionalFormatting sqref="N73">
    <cfRule type="cellIs" dxfId="740" priority="741" operator="equal">
      <formula>"Ganada"</formula>
    </cfRule>
  </conditionalFormatting>
  <conditionalFormatting sqref="N71">
    <cfRule type="cellIs" dxfId="739" priority="739" operator="equal">
      <formula>"Cerrada"</formula>
    </cfRule>
  </conditionalFormatting>
  <conditionalFormatting sqref="N71">
    <cfRule type="cellIs" dxfId="738" priority="737" operator="equal">
      <formula>"Perdida"</formula>
    </cfRule>
  </conditionalFormatting>
  <conditionalFormatting sqref="N71">
    <cfRule type="cellIs" dxfId="737" priority="738" operator="equal">
      <formula>"Ganada"</formula>
    </cfRule>
  </conditionalFormatting>
  <conditionalFormatting sqref="H97">
    <cfRule type="containsText" dxfId="736" priority="732" operator="containsText" text="GOL 70">
      <formula>NOT(ISERROR(SEARCH("GOL 70",H97)))</formula>
    </cfRule>
    <cfRule type="containsText" dxfId="735" priority="733" operator="containsText" text="CORNER DESCANSO">
      <formula>NOT(ISERROR(SEARCH("CORNER DESCANSO",H97)))</formula>
    </cfRule>
    <cfRule type="containsText" dxfId="734" priority="734" operator="containsText" text="BTS">
      <formula>NOT(ISERROR(SEARCH("BTS",H97)))</formula>
    </cfRule>
    <cfRule type="containsText" dxfId="733" priority="735" operator="containsText" text="CORNER FINAL">
      <formula>NOT(ISERROR(SEARCH("CORNER FINAL",H97)))</formula>
    </cfRule>
    <cfRule type="containsText" dxfId="732" priority="736" operator="containsText" text="GOL DESCANSO">
      <formula>NOT(ISERROR(SEARCH("GOL DESCANSO",H97)))</formula>
    </cfRule>
  </conditionalFormatting>
  <conditionalFormatting sqref="H94">
    <cfRule type="containsText" dxfId="731" priority="727" operator="containsText" text="GOL 70">
      <formula>NOT(ISERROR(SEARCH("GOL 70",H94)))</formula>
    </cfRule>
    <cfRule type="containsText" dxfId="730" priority="728" operator="containsText" text="CORNER DESCANSO">
      <formula>NOT(ISERROR(SEARCH("CORNER DESCANSO",H94)))</formula>
    </cfRule>
    <cfRule type="containsText" dxfId="729" priority="729" operator="containsText" text="BTS">
      <formula>NOT(ISERROR(SEARCH("BTS",H94)))</formula>
    </cfRule>
    <cfRule type="containsText" dxfId="728" priority="730" operator="containsText" text="CORNER FINAL">
      <formula>NOT(ISERROR(SEARCH("CORNER FINAL",H94)))</formula>
    </cfRule>
    <cfRule type="containsText" dxfId="727" priority="731" operator="containsText" text="GOL DESCANSO">
      <formula>NOT(ISERROR(SEARCH("GOL DESCANSO",H94)))</formula>
    </cfRule>
  </conditionalFormatting>
  <conditionalFormatting sqref="H93">
    <cfRule type="containsText" dxfId="726" priority="722" operator="containsText" text="GOL 70">
      <formula>NOT(ISERROR(SEARCH("GOL 70",H93)))</formula>
    </cfRule>
    <cfRule type="containsText" dxfId="725" priority="723" operator="containsText" text="CORNER DESCANSO">
      <formula>NOT(ISERROR(SEARCH("CORNER DESCANSO",H93)))</formula>
    </cfRule>
    <cfRule type="containsText" dxfId="724" priority="724" operator="containsText" text="BTS">
      <formula>NOT(ISERROR(SEARCH("BTS",H93)))</formula>
    </cfRule>
    <cfRule type="containsText" dxfId="723" priority="725" operator="containsText" text="CORNER FINAL">
      <formula>NOT(ISERROR(SEARCH("CORNER FINAL",H93)))</formula>
    </cfRule>
    <cfRule type="containsText" dxfId="722" priority="726" operator="containsText" text="GOL DESCANSO">
      <formula>NOT(ISERROR(SEARCH("GOL DESCANSO",H93)))</formula>
    </cfRule>
  </conditionalFormatting>
  <conditionalFormatting sqref="H94">
    <cfRule type="containsText" dxfId="721" priority="717" operator="containsText" text="GOL 70">
      <formula>NOT(ISERROR(SEARCH("GOL 70",H94)))</formula>
    </cfRule>
    <cfRule type="containsText" dxfId="720" priority="718" operator="containsText" text="CORNER DESCANSO">
      <formula>NOT(ISERROR(SEARCH("CORNER DESCANSO",H94)))</formula>
    </cfRule>
    <cfRule type="containsText" dxfId="719" priority="719" operator="containsText" text="BTS">
      <formula>NOT(ISERROR(SEARCH("BTS",H94)))</formula>
    </cfRule>
    <cfRule type="containsText" dxfId="718" priority="720" operator="containsText" text="CORNER FINAL">
      <formula>NOT(ISERROR(SEARCH("CORNER FINAL",H94)))</formula>
    </cfRule>
    <cfRule type="containsText" dxfId="717" priority="721" operator="containsText" text="GOL DESCANSO">
      <formula>NOT(ISERROR(SEARCH("GOL DESCANSO",H94)))</formula>
    </cfRule>
  </conditionalFormatting>
  <conditionalFormatting sqref="H93">
    <cfRule type="containsText" dxfId="716" priority="712" operator="containsText" text="GOL 70">
      <formula>NOT(ISERROR(SEARCH("GOL 70",H93)))</formula>
    </cfRule>
    <cfRule type="containsText" dxfId="715" priority="713" operator="containsText" text="CORNER DESCANSO">
      <formula>NOT(ISERROR(SEARCH("CORNER DESCANSO",H93)))</formula>
    </cfRule>
    <cfRule type="containsText" dxfId="714" priority="714" operator="containsText" text="BTS">
      <formula>NOT(ISERROR(SEARCH("BTS",H93)))</formula>
    </cfRule>
    <cfRule type="containsText" dxfId="713" priority="715" operator="containsText" text="CORNER FINAL">
      <formula>NOT(ISERROR(SEARCH("CORNER FINAL",H93)))</formula>
    </cfRule>
    <cfRule type="containsText" dxfId="712" priority="716" operator="containsText" text="GOL DESCANSO">
      <formula>NOT(ISERROR(SEARCH("GOL DESCANSO",H93)))</formula>
    </cfRule>
  </conditionalFormatting>
  <conditionalFormatting sqref="H98">
    <cfRule type="containsText" dxfId="711" priority="707" operator="containsText" text="GOL 70">
      <formula>NOT(ISERROR(SEARCH("GOL 70",H98)))</formula>
    </cfRule>
    <cfRule type="containsText" dxfId="710" priority="708" operator="containsText" text="CORNER DESCANSO">
      <formula>NOT(ISERROR(SEARCH("CORNER DESCANSO",H98)))</formula>
    </cfRule>
    <cfRule type="containsText" dxfId="709" priority="709" operator="containsText" text="BTS">
      <formula>NOT(ISERROR(SEARCH("BTS",H98)))</formula>
    </cfRule>
    <cfRule type="containsText" dxfId="708" priority="710" operator="containsText" text="CORNER FINAL">
      <formula>NOT(ISERROR(SEARCH("CORNER FINAL",H98)))</formula>
    </cfRule>
    <cfRule type="containsText" dxfId="707" priority="711" operator="containsText" text="GOL DESCANSO">
      <formula>NOT(ISERROR(SEARCH("GOL DESCANSO",H98)))</formula>
    </cfRule>
  </conditionalFormatting>
  <conditionalFormatting sqref="H99">
    <cfRule type="containsText" dxfId="706" priority="702" operator="containsText" text="GOL 70">
      <formula>NOT(ISERROR(SEARCH("GOL 70",H99)))</formula>
    </cfRule>
    <cfRule type="containsText" dxfId="705" priority="703" operator="containsText" text="CORNER DESCANSO">
      <formula>NOT(ISERROR(SEARCH("CORNER DESCANSO",H99)))</formula>
    </cfRule>
    <cfRule type="containsText" dxfId="704" priority="704" operator="containsText" text="BTS">
      <formula>NOT(ISERROR(SEARCH("BTS",H99)))</formula>
    </cfRule>
    <cfRule type="containsText" dxfId="703" priority="705" operator="containsText" text="CORNER FINAL">
      <formula>NOT(ISERROR(SEARCH("CORNER FINAL",H99)))</formula>
    </cfRule>
    <cfRule type="containsText" dxfId="702" priority="706" operator="containsText" text="GOL DESCANSO">
      <formula>NOT(ISERROR(SEARCH("GOL DESCANSO",H99)))</formula>
    </cfRule>
  </conditionalFormatting>
  <conditionalFormatting sqref="H99">
    <cfRule type="containsText" dxfId="701" priority="697" operator="containsText" text="GOL 70">
      <formula>NOT(ISERROR(SEARCH("GOL 70",H99)))</formula>
    </cfRule>
    <cfRule type="containsText" dxfId="700" priority="698" operator="containsText" text="CORNER DESCANSO">
      <formula>NOT(ISERROR(SEARCH("CORNER DESCANSO",H99)))</formula>
    </cfRule>
    <cfRule type="containsText" dxfId="699" priority="699" operator="containsText" text="BTS">
      <formula>NOT(ISERROR(SEARCH("BTS",H99)))</formula>
    </cfRule>
    <cfRule type="containsText" dxfId="698" priority="700" operator="containsText" text="CORNER FINAL">
      <formula>NOT(ISERROR(SEARCH("CORNER FINAL",H99)))</formula>
    </cfRule>
    <cfRule type="containsText" dxfId="697" priority="701" operator="containsText" text="GOL DESCANSO">
      <formula>NOT(ISERROR(SEARCH("GOL DESCANSO",H99)))</formula>
    </cfRule>
  </conditionalFormatting>
  <conditionalFormatting sqref="H99">
    <cfRule type="containsText" dxfId="696" priority="692" operator="containsText" text="GOL 70">
      <formula>NOT(ISERROR(SEARCH("GOL 70",H99)))</formula>
    </cfRule>
    <cfRule type="containsText" dxfId="695" priority="693" operator="containsText" text="CORNER DESCANSO">
      <formula>NOT(ISERROR(SEARCH("CORNER DESCANSO",H99)))</formula>
    </cfRule>
    <cfRule type="containsText" dxfId="694" priority="694" operator="containsText" text="BTS">
      <formula>NOT(ISERROR(SEARCH("BTS",H99)))</formula>
    </cfRule>
    <cfRule type="containsText" dxfId="693" priority="695" operator="containsText" text="CORNER FINAL">
      <formula>NOT(ISERROR(SEARCH("CORNER FINAL",H99)))</formula>
    </cfRule>
    <cfRule type="containsText" dxfId="692" priority="696" operator="containsText" text="GOL DESCANSO">
      <formula>NOT(ISERROR(SEARCH("GOL DESCANSO",H99)))</formula>
    </cfRule>
  </conditionalFormatting>
  <conditionalFormatting sqref="H99">
    <cfRule type="containsText" dxfId="691" priority="687" operator="containsText" text="GOL 70">
      <formula>NOT(ISERROR(SEARCH("GOL 70",H99)))</formula>
    </cfRule>
    <cfRule type="containsText" dxfId="690" priority="688" operator="containsText" text="CORNER DESCANSO">
      <formula>NOT(ISERROR(SEARCH("CORNER DESCANSO",H99)))</formula>
    </cfRule>
    <cfRule type="containsText" dxfId="689" priority="689" operator="containsText" text="BTS">
      <formula>NOT(ISERROR(SEARCH("BTS",H99)))</formula>
    </cfRule>
    <cfRule type="containsText" dxfId="688" priority="690" operator="containsText" text="CORNER FINAL">
      <formula>NOT(ISERROR(SEARCH("CORNER FINAL",H99)))</formula>
    </cfRule>
    <cfRule type="containsText" dxfId="687" priority="691" operator="containsText" text="GOL DESCANSO">
      <formula>NOT(ISERROR(SEARCH("GOL DESCANSO",H99)))</formula>
    </cfRule>
  </conditionalFormatting>
  <conditionalFormatting sqref="H99">
    <cfRule type="containsText" dxfId="686" priority="682" operator="containsText" text="GOL 70">
      <formula>NOT(ISERROR(SEARCH("GOL 70",H99)))</formula>
    </cfRule>
    <cfRule type="containsText" dxfId="685" priority="683" operator="containsText" text="CORNER DESCANSO">
      <formula>NOT(ISERROR(SEARCH("CORNER DESCANSO",H99)))</formula>
    </cfRule>
    <cfRule type="containsText" dxfId="684" priority="684" operator="containsText" text="BTS">
      <formula>NOT(ISERROR(SEARCH("BTS",H99)))</formula>
    </cfRule>
    <cfRule type="containsText" dxfId="683" priority="685" operator="containsText" text="CORNER FINAL">
      <formula>NOT(ISERROR(SEARCH("CORNER FINAL",H99)))</formula>
    </cfRule>
    <cfRule type="containsText" dxfId="682" priority="686" operator="containsText" text="GOL DESCANSO">
      <formula>NOT(ISERROR(SEARCH("GOL DESCANSO",H99)))</formula>
    </cfRule>
  </conditionalFormatting>
  <conditionalFormatting sqref="H99">
    <cfRule type="containsText" dxfId="681" priority="677" operator="containsText" text="GOL 70">
      <formula>NOT(ISERROR(SEARCH("GOL 70",H99)))</formula>
    </cfRule>
    <cfRule type="containsText" dxfId="680" priority="678" operator="containsText" text="CORNER DESCANSO">
      <formula>NOT(ISERROR(SEARCH("CORNER DESCANSO",H99)))</formula>
    </cfRule>
    <cfRule type="containsText" dxfId="679" priority="679" operator="containsText" text="BTS">
      <formula>NOT(ISERROR(SEARCH("BTS",H99)))</formula>
    </cfRule>
    <cfRule type="containsText" dxfId="678" priority="680" operator="containsText" text="CORNER FINAL">
      <formula>NOT(ISERROR(SEARCH("CORNER FINAL",H99)))</formula>
    </cfRule>
    <cfRule type="containsText" dxfId="677" priority="681" operator="containsText" text="GOL DESCANSO">
      <formula>NOT(ISERROR(SEARCH("GOL DESCANSO",H99)))</formula>
    </cfRule>
  </conditionalFormatting>
  <conditionalFormatting sqref="I145:I148">
    <cfRule type="containsText" dxfId="676" priority="663" operator="containsText" text="Over 2.5">
      <formula>NOT(ISERROR(SEARCH("Over 2.5",I145)))</formula>
    </cfRule>
    <cfRule type="containsText" dxfId="675" priority="664" operator="containsText" text="BTS">
      <formula>NOT(ISERROR(SEARCH("BTS",I145)))</formula>
    </cfRule>
    <cfRule type="containsText" dxfId="674" priority="665" operator="containsText" text="No entrada">
      <formula>NOT(ISERROR(SEARCH("No entrada",I145)))</formula>
    </cfRule>
    <cfRule type="containsText" dxfId="673" priority="669" operator="containsText" text="2º Gol">
      <formula>NOT(ISERROR(SEARCH("2º Gol",I145)))</formula>
    </cfRule>
    <cfRule type="containsText" dxfId="672" priority="670" operator="containsText" text="1º Gol">
      <formula>NOT(ISERROR(SEARCH("1º Gol",I145)))</formula>
    </cfRule>
    <cfRule type="cellIs" dxfId="671" priority="671" operator="equal">
      <formula>"Protegida"</formula>
    </cfRule>
    <cfRule type="cellIs" dxfId="670" priority="672" operator="equal">
      <formula>"Cerrada"</formula>
    </cfRule>
    <cfRule type="cellIs" dxfId="669" priority="673" operator="equal">
      <formula>"Fallada"</formula>
    </cfRule>
    <cfRule type="cellIs" dxfId="668" priority="674" operator="equal">
      <formula>"Protegida"</formula>
    </cfRule>
    <cfRule type="cellIs" dxfId="667" priority="675" operator="equal">
      <formula>"2 Entradas"</formula>
    </cfRule>
    <cfRule type="cellIs" dxfId="666" priority="676" operator="equal">
      <formula>"1 Entrada"</formula>
    </cfRule>
  </conditionalFormatting>
  <conditionalFormatting sqref="H145:H148">
    <cfRule type="containsText" dxfId="665" priority="661" operator="containsText" text="GOL 70">
      <formula>NOT(ISERROR(SEARCH("GOL 70",H145)))</formula>
    </cfRule>
    <cfRule type="containsText" dxfId="664" priority="662" operator="containsText" text="CORNER DESCANSO">
      <formula>NOT(ISERROR(SEARCH("CORNER DESCANSO",H145)))</formula>
    </cfRule>
    <cfRule type="containsText" dxfId="663" priority="666" operator="containsText" text="BTS">
      <formula>NOT(ISERROR(SEARCH("BTS",H145)))</formula>
    </cfRule>
    <cfRule type="containsText" dxfId="662" priority="667" operator="containsText" text="CORNER FINAL">
      <formula>NOT(ISERROR(SEARCH("CORNER FINAL",H145)))</formula>
    </cfRule>
    <cfRule type="containsText" dxfId="661" priority="668" operator="containsText" text="GOL DESCANSO">
      <formula>NOT(ISERROR(SEARCH("GOL DESCANSO",H145)))</formula>
    </cfRule>
  </conditionalFormatting>
  <conditionalFormatting sqref="I146">
    <cfRule type="containsText" dxfId="660" priority="647" operator="containsText" text="Over 2.5">
      <formula>NOT(ISERROR(SEARCH("Over 2.5",I146)))</formula>
    </cfRule>
    <cfRule type="containsText" dxfId="659" priority="648" operator="containsText" text="BTS">
      <formula>NOT(ISERROR(SEARCH("BTS",I146)))</formula>
    </cfRule>
    <cfRule type="containsText" dxfId="658" priority="649" operator="containsText" text="No entrada">
      <formula>NOT(ISERROR(SEARCH("No entrada",I146)))</formula>
    </cfRule>
    <cfRule type="containsText" dxfId="657" priority="653" operator="containsText" text="2º Gol">
      <formula>NOT(ISERROR(SEARCH("2º Gol",I146)))</formula>
    </cfRule>
    <cfRule type="containsText" dxfId="656" priority="654" operator="containsText" text="1º Gol">
      <formula>NOT(ISERROR(SEARCH("1º Gol",I146)))</formula>
    </cfRule>
    <cfRule type="cellIs" dxfId="655" priority="655" operator="equal">
      <formula>"Protegida"</formula>
    </cfRule>
    <cfRule type="cellIs" dxfId="654" priority="656" operator="equal">
      <formula>"Cerrada"</formula>
    </cfRule>
    <cfRule type="cellIs" dxfId="653" priority="657" operator="equal">
      <formula>"Fallada"</formula>
    </cfRule>
    <cfRule type="cellIs" dxfId="652" priority="658" operator="equal">
      <formula>"Protegida"</formula>
    </cfRule>
    <cfRule type="cellIs" dxfId="651" priority="659" operator="equal">
      <formula>"2 Entradas"</formula>
    </cfRule>
    <cfRule type="cellIs" dxfId="650" priority="660" operator="equal">
      <formula>"1 Entrada"</formula>
    </cfRule>
  </conditionalFormatting>
  <conditionalFormatting sqref="H146">
    <cfRule type="containsText" dxfId="649" priority="645" operator="containsText" text="GOL 70">
      <formula>NOT(ISERROR(SEARCH("GOL 70",H146)))</formula>
    </cfRule>
    <cfRule type="containsText" dxfId="648" priority="646" operator="containsText" text="CORNER DESCANSO">
      <formula>NOT(ISERROR(SEARCH("CORNER DESCANSO",H146)))</formula>
    </cfRule>
    <cfRule type="containsText" dxfId="647" priority="650" operator="containsText" text="BTS">
      <formula>NOT(ISERROR(SEARCH("BTS",H146)))</formula>
    </cfRule>
    <cfRule type="containsText" dxfId="646" priority="651" operator="containsText" text="CORNER FINAL">
      <formula>NOT(ISERROR(SEARCH("CORNER FINAL",H146)))</formula>
    </cfRule>
    <cfRule type="containsText" dxfId="645" priority="652" operator="containsText" text="GOL DESCANSO">
      <formula>NOT(ISERROR(SEARCH("GOL DESCANSO",H146)))</formula>
    </cfRule>
  </conditionalFormatting>
  <conditionalFormatting sqref="I145">
    <cfRule type="containsText" dxfId="644" priority="631" operator="containsText" text="Over 2.5">
      <formula>NOT(ISERROR(SEARCH("Over 2.5",I145)))</formula>
    </cfRule>
    <cfRule type="containsText" dxfId="643" priority="632" operator="containsText" text="BTS">
      <formula>NOT(ISERROR(SEARCH("BTS",I145)))</formula>
    </cfRule>
    <cfRule type="containsText" dxfId="642" priority="633" operator="containsText" text="No entrada">
      <formula>NOT(ISERROR(SEARCH("No entrada",I145)))</formula>
    </cfRule>
    <cfRule type="containsText" dxfId="641" priority="637" operator="containsText" text="2º Gol">
      <formula>NOT(ISERROR(SEARCH("2º Gol",I145)))</formula>
    </cfRule>
    <cfRule type="containsText" dxfId="640" priority="638" operator="containsText" text="1º Gol">
      <formula>NOT(ISERROR(SEARCH("1º Gol",I145)))</formula>
    </cfRule>
    <cfRule type="cellIs" dxfId="639" priority="639" operator="equal">
      <formula>"Protegida"</formula>
    </cfRule>
    <cfRule type="cellIs" dxfId="638" priority="640" operator="equal">
      <formula>"Cerrada"</formula>
    </cfRule>
    <cfRule type="cellIs" dxfId="637" priority="641" operator="equal">
      <formula>"Fallada"</formula>
    </cfRule>
    <cfRule type="cellIs" dxfId="636" priority="642" operator="equal">
      <formula>"Protegida"</formula>
    </cfRule>
    <cfRule type="cellIs" dxfId="635" priority="643" operator="equal">
      <formula>"2 Entradas"</formula>
    </cfRule>
    <cfRule type="cellIs" dxfId="634" priority="644" operator="equal">
      <formula>"1 Entrada"</formula>
    </cfRule>
  </conditionalFormatting>
  <conditionalFormatting sqref="H145">
    <cfRule type="containsText" dxfId="633" priority="629" operator="containsText" text="GOL 70">
      <formula>NOT(ISERROR(SEARCH("GOL 70",H145)))</formula>
    </cfRule>
    <cfRule type="containsText" dxfId="632" priority="630" operator="containsText" text="CORNER DESCANSO">
      <formula>NOT(ISERROR(SEARCH("CORNER DESCANSO",H145)))</formula>
    </cfRule>
    <cfRule type="containsText" dxfId="631" priority="634" operator="containsText" text="BTS">
      <formula>NOT(ISERROR(SEARCH("BTS",H145)))</formula>
    </cfRule>
    <cfRule type="containsText" dxfId="630" priority="635" operator="containsText" text="CORNER FINAL">
      <formula>NOT(ISERROR(SEARCH("CORNER FINAL",H145)))</formula>
    </cfRule>
    <cfRule type="containsText" dxfId="629" priority="636" operator="containsText" text="GOL DESCANSO">
      <formula>NOT(ISERROR(SEARCH("GOL DESCANSO",H145)))</formula>
    </cfRule>
  </conditionalFormatting>
  <conditionalFormatting sqref="I144">
    <cfRule type="containsText" dxfId="628" priority="615" operator="containsText" text="Over 2.5">
      <formula>NOT(ISERROR(SEARCH("Over 2.5",I144)))</formula>
    </cfRule>
    <cfRule type="containsText" dxfId="627" priority="616" operator="containsText" text="BTS">
      <formula>NOT(ISERROR(SEARCH("BTS",I144)))</formula>
    </cfRule>
    <cfRule type="containsText" dxfId="626" priority="617" operator="containsText" text="No entrada">
      <formula>NOT(ISERROR(SEARCH("No entrada",I144)))</formula>
    </cfRule>
    <cfRule type="containsText" dxfId="625" priority="621" operator="containsText" text="2º Gol">
      <formula>NOT(ISERROR(SEARCH("2º Gol",I144)))</formula>
    </cfRule>
    <cfRule type="containsText" dxfId="624" priority="622" operator="containsText" text="1º Gol">
      <formula>NOT(ISERROR(SEARCH("1º Gol",I144)))</formula>
    </cfRule>
    <cfRule type="cellIs" dxfId="623" priority="623" operator="equal">
      <formula>"Protegida"</formula>
    </cfRule>
    <cfRule type="cellIs" dxfId="622" priority="624" operator="equal">
      <formula>"Cerrada"</formula>
    </cfRule>
    <cfRule type="cellIs" dxfId="621" priority="625" operator="equal">
      <formula>"Fallada"</formula>
    </cfRule>
    <cfRule type="cellIs" dxfId="620" priority="626" operator="equal">
      <formula>"Protegida"</formula>
    </cfRule>
    <cfRule type="cellIs" dxfId="619" priority="627" operator="equal">
      <formula>"2 Entradas"</formula>
    </cfRule>
    <cfRule type="cellIs" dxfId="618" priority="628" operator="equal">
      <formula>"1 Entrada"</formula>
    </cfRule>
  </conditionalFormatting>
  <conditionalFormatting sqref="H144">
    <cfRule type="containsText" dxfId="617" priority="613" operator="containsText" text="GOL 70">
      <formula>NOT(ISERROR(SEARCH("GOL 70",H144)))</formula>
    </cfRule>
    <cfRule type="containsText" dxfId="616" priority="614" operator="containsText" text="CORNER DESCANSO">
      <formula>NOT(ISERROR(SEARCH("CORNER DESCANSO",H144)))</formula>
    </cfRule>
    <cfRule type="containsText" dxfId="615" priority="618" operator="containsText" text="BTS">
      <formula>NOT(ISERROR(SEARCH("BTS",H144)))</formula>
    </cfRule>
    <cfRule type="containsText" dxfId="614" priority="619" operator="containsText" text="CORNER FINAL">
      <formula>NOT(ISERROR(SEARCH("CORNER FINAL",H144)))</formula>
    </cfRule>
    <cfRule type="containsText" dxfId="613" priority="620" operator="containsText" text="GOL DESCANSO">
      <formula>NOT(ISERROR(SEARCH("GOL DESCANSO",H144)))</formula>
    </cfRule>
  </conditionalFormatting>
  <conditionalFormatting sqref="I147">
    <cfRule type="containsText" dxfId="612" priority="599" operator="containsText" text="Over 2.5">
      <formula>NOT(ISERROR(SEARCH("Over 2.5",I147)))</formula>
    </cfRule>
    <cfRule type="containsText" dxfId="611" priority="600" operator="containsText" text="BTS">
      <formula>NOT(ISERROR(SEARCH("BTS",I147)))</formula>
    </cfRule>
    <cfRule type="containsText" dxfId="610" priority="601" operator="containsText" text="No entrada">
      <formula>NOT(ISERROR(SEARCH("No entrada",I147)))</formula>
    </cfRule>
    <cfRule type="containsText" dxfId="609" priority="605" operator="containsText" text="2º Gol">
      <formula>NOT(ISERROR(SEARCH("2º Gol",I147)))</formula>
    </cfRule>
    <cfRule type="containsText" dxfId="608" priority="606" operator="containsText" text="1º Gol">
      <formula>NOT(ISERROR(SEARCH("1º Gol",I147)))</formula>
    </cfRule>
    <cfRule type="cellIs" dxfId="607" priority="607" operator="equal">
      <formula>"Protegida"</formula>
    </cfRule>
    <cfRule type="cellIs" dxfId="606" priority="608" operator="equal">
      <formula>"Cerrada"</formula>
    </cfRule>
    <cfRule type="cellIs" dxfId="605" priority="609" operator="equal">
      <formula>"Fallada"</formula>
    </cfRule>
    <cfRule type="cellIs" dxfId="604" priority="610" operator="equal">
      <formula>"Protegida"</formula>
    </cfRule>
    <cfRule type="cellIs" dxfId="603" priority="611" operator="equal">
      <formula>"2 Entradas"</formula>
    </cfRule>
    <cfRule type="cellIs" dxfId="602" priority="612" operator="equal">
      <formula>"1 Entrada"</formula>
    </cfRule>
  </conditionalFormatting>
  <conditionalFormatting sqref="H147">
    <cfRule type="containsText" dxfId="601" priority="597" operator="containsText" text="GOL 70">
      <formula>NOT(ISERROR(SEARCH("GOL 70",H147)))</formula>
    </cfRule>
    <cfRule type="containsText" dxfId="600" priority="598" operator="containsText" text="CORNER DESCANSO">
      <formula>NOT(ISERROR(SEARCH("CORNER DESCANSO",H147)))</formula>
    </cfRule>
    <cfRule type="containsText" dxfId="599" priority="602" operator="containsText" text="BTS">
      <formula>NOT(ISERROR(SEARCH("BTS",H147)))</formula>
    </cfRule>
    <cfRule type="containsText" dxfId="598" priority="603" operator="containsText" text="CORNER FINAL">
      <formula>NOT(ISERROR(SEARCH("CORNER FINAL",H147)))</formula>
    </cfRule>
    <cfRule type="containsText" dxfId="597" priority="604" operator="containsText" text="GOL DESCANSO">
      <formula>NOT(ISERROR(SEARCH("GOL DESCANSO",H147)))</formula>
    </cfRule>
  </conditionalFormatting>
  <conditionalFormatting sqref="I146">
    <cfRule type="containsText" dxfId="596" priority="583" operator="containsText" text="Over 2.5">
      <formula>NOT(ISERROR(SEARCH("Over 2.5",I146)))</formula>
    </cfRule>
    <cfRule type="containsText" dxfId="595" priority="584" operator="containsText" text="BTS">
      <formula>NOT(ISERROR(SEARCH("BTS",I146)))</formula>
    </cfRule>
    <cfRule type="containsText" dxfId="594" priority="585" operator="containsText" text="No entrada">
      <formula>NOT(ISERROR(SEARCH("No entrada",I146)))</formula>
    </cfRule>
    <cfRule type="containsText" dxfId="593" priority="589" operator="containsText" text="2º Gol">
      <formula>NOT(ISERROR(SEARCH("2º Gol",I146)))</formula>
    </cfRule>
    <cfRule type="containsText" dxfId="592" priority="590" operator="containsText" text="1º Gol">
      <formula>NOT(ISERROR(SEARCH("1º Gol",I146)))</formula>
    </cfRule>
    <cfRule type="cellIs" dxfId="591" priority="591" operator="equal">
      <formula>"Protegida"</formula>
    </cfRule>
    <cfRule type="cellIs" dxfId="590" priority="592" operator="equal">
      <formula>"Cerrada"</formula>
    </cfRule>
    <cfRule type="cellIs" dxfId="589" priority="593" operator="equal">
      <formula>"Fallada"</formula>
    </cfRule>
    <cfRule type="cellIs" dxfId="588" priority="594" operator="equal">
      <formula>"Protegida"</formula>
    </cfRule>
    <cfRule type="cellIs" dxfId="587" priority="595" operator="equal">
      <formula>"2 Entradas"</formula>
    </cfRule>
    <cfRule type="cellIs" dxfId="586" priority="596" operator="equal">
      <formula>"1 Entrada"</formula>
    </cfRule>
  </conditionalFormatting>
  <conditionalFormatting sqref="H146">
    <cfRule type="containsText" dxfId="585" priority="581" operator="containsText" text="GOL 70">
      <formula>NOT(ISERROR(SEARCH("GOL 70",H146)))</formula>
    </cfRule>
    <cfRule type="containsText" dxfId="584" priority="582" operator="containsText" text="CORNER DESCANSO">
      <formula>NOT(ISERROR(SEARCH("CORNER DESCANSO",H146)))</formula>
    </cfRule>
    <cfRule type="containsText" dxfId="583" priority="586" operator="containsText" text="BTS">
      <formula>NOT(ISERROR(SEARCH("BTS",H146)))</formula>
    </cfRule>
    <cfRule type="containsText" dxfId="582" priority="587" operator="containsText" text="CORNER FINAL">
      <formula>NOT(ISERROR(SEARCH("CORNER FINAL",H146)))</formula>
    </cfRule>
    <cfRule type="containsText" dxfId="581" priority="588" operator="containsText" text="GOL DESCANSO">
      <formula>NOT(ISERROR(SEARCH("GOL DESCANSO",H146)))</formula>
    </cfRule>
  </conditionalFormatting>
  <conditionalFormatting sqref="I145">
    <cfRule type="containsText" dxfId="580" priority="567" operator="containsText" text="Over 2.5">
      <formula>NOT(ISERROR(SEARCH("Over 2.5",I145)))</formula>
    </cfRule>
    <cfRule type="containsText" dxfId="579" priority="568" operator="containsText" text="BTS">
      <formula>NOT(ISERROR(SEARCH("BTS",I145)))</formula>
    </cfRule>
    <cfRule type="containsText" dxfId="578" priority="569" operator="containsText" text="No entrada">
      <formula>NOT(ISERROR(SEARCH("No entrada",I145)))</formula>
    </cfRule>
    <cfRule type="containsText" dxfId="577" priority="573" operator="containsText" text="2º Gol">
      <formula>NOT(ISERROR(SEARCH("2º Gol",I145)))</formula>
    </cfRule>
    <cfRule type="containsText" dxfId="576" priority="574" operator="containsText" text="1º Gol">
      <formula>NOT(ISERROR(SEARCH("1º Gol",I145)))</formula>
    </cfRule>
    <cfRule type="cellIs" dxfId="575" priority="575" operator="equal">
      <formula>"Protegida"</formula>
    </cfRule>
    <cfRule type="cellIs" dxfId="574" priority="576" operator="equal">
      <formula>"Cerrada"</formula>
    </cfRule>
    <cfRule type="cellIs" dxfId="573" priority="577" operator="equal">
      <formula>"Fallada"</formula>
    </cfRule>
    <cfRule type="cellIs" dxfId="572" priority="578" operator="equal">
      <formula>"Protegida"</formula>
    </cfRule>
    <cfRule type="cellIs" dxfId="571" priority="579" operator="equal">
      <formula>"2 Entradas"</formula>
    </cfRule>
    <cfRule type="cellIs" dxfId="570" priority="580" operator="equal">
      <formula>"1 Entrada"</formula>
    </cfRule>
  </conditionalFormatting>
  <conditionalFormatting sqref="H145">
    <cfRule type="containsText" dxfId="569" priority="565" operator="containsText" text="GOL 70">
      <formula>NOT(ISERROR(SEARCH("GOL 70",H145)))</formula>
    </cfRule>
    <cfRule type="containsText" dxfId="568" priority="566" operator="containsText" text="CORNER DESCANSO">
      <formula>NOT(ISERROR(SEARCH("CORNER DESCANSO",H145)))</formula>
    </cfRule>
    <cfRule type="containsText" dxfId="567" priority="570" operator="containsText" text="BTS">
      <formula>NOT(ISERROR(SEARCH("BTS",H145)))</formula>
    </cfRule>
    <cfRule type="containsText" dxfId="566" priority="571" operator="containsText" text="CORNER FINAL">
      <formula>NOT(ISERROR(SEARCH("CORNER FINAL",H145)))</formula>
    </cfRule>
    <cfRule type="containsText" dxfId="565" priority="572" operator="containsText" text="GOL DESCANSO">
      <formula>NOT(ISERROR(SEARCH("GOL DESCANSO",H145)))</formula>
    </cfRule>
  </conditionalFormatting>
  <conditionalFormatting sqref="N144:N148">
    <cfRule type="cellIs" dxfId="564" priority="564" operator="equal">
      <formula>"Cerrada"</formula>
    </cfRule>
  </conditionalFormatting>
  <conditionalFormatting sqref="N144:N148">
    <cfRule type="cellIs" dxfId="563" priority="562" operator="equal">
      <formula>"Perdida"</formula>
    </cfRule>
  </conditionalFormatting>
  <conditionalFormatting sqref="N144:N148">
    <cfRule type="cellIs" dxfId="562" priority="563" operator="equal">
      <formula>"Ganada"</formula>
    </cfRule>
  </conditionalFormatting>
  <conditionalFormatting sqref="N146">
    <cfRule type="cellIs" dxfId="561" priority="561" operator="equal">
      <formula>"Cerrada"</formula>
    </cfRule>
  </conditionalFormatting>
  <conditionalFormatting sqref="N146">
    <cfRule type="cellIs" dxfId="560" priority="559" operator="equal">
      <formula>"Perdida"</formula>
    </cfRule>
  </conditionalFormatting>
  <conditionalFormatting sqref="N146">
    <cfRule type="cellIs" dxfId="559" priority="560" operator="equal">
      <formula>"Ganada"</formula>
    </cfRule>
  </conditionalFormatting>
  <conditionalFormatting sqref="N145">
    <cfRule type="cellIs" dxfId="558" priority="558" operator="equal">
      <formula>"Cerrada"</formula>
    </cfRule>
  </conditionalFormatting>
  <conditionalFormatting sqref="N145">
    <cfRule type="cellIs" dxfId="557" priority="556" operator="equal">
      <formula>"Perdida"</formula>
    </cfRule>
  </conditionalFormatting>
  <conditionalFormatting sqref="N145">
    <cfRule type="cellIs" dxfId="556" priority="557" operator="equal">
      <formula>"Ganada"</formula>
    </cfRule>
  </conditionalFormatting>
  <conditionalFormatting sqref="N147">
    <cfRule type="cellIs" dxfId="555" priority="555" operator="equal">
      <formula>"Cerrada"</formula>
    </cfRule>
  </conditionalFormatting>
  <conditionalFormatting sqref="N147">
    <cfRule type="cellIs" dxfId="554" priority="553" operator="equal">
      <formula>"Perdida"</formula>
    </cfRule>
  </conditionalFormatting>
  <conditionalFormatting sqref="N147">
    <cfRule type="cellIs" dxfId="553" priority="554" operator="equal">
      <formula>"Ganada"</formula>
    </cfRule>
  </conditionalFormatting>
  <conditionalFormatting sqref="N146">
    <cfRule type="cellIs" dxfId="552" priority="552" operator="equal">
      <formula>"Cerrada"</formula>
    </cfRule>
  </conditionalFormatting>
  <conditionalFormatting sqref="N146">
    <cfRule type="cellIs" dxfId="551" priority="550" operator="equal">
      <formula>"Perdida"</formula>
    </cfRule>
  </conditionalFormatting>
  <conditionalFormatting sqref="N146">
    <cfRule type="cellIs" dxfId="550" priority="551" operator="equal">
      <formula>"Ganada"</formula>
    </cfRule>
  </conditionalFormatting>
  <conditionalFormatting sqref="I167:I171">
    <cfRule type="containsText" dxfId="549" priority="536" operator="containsText" text="Over 2.5">
      <formula>NOT(ISERROR(SEARCH("Over 2.5",I167)))</formula>
    </cfRule>
    <cfRule type="containsText" dxfId="548" priority="537" operator="containsText" text="BTS">
      <formula>NOT(ISERROR(SEARCH("BTS",I167)))</formula>
    </cfRule>
    <cfRule type="containsText" dxfId="547" priority="538" operator="containsText" text="No entrada">
      <formula>NOT(ISERROR(SEARCH("No entrada",I167)))</formula>
    </cfRule>
    <cfRule type="containsText" dxfId="546" priority="542" operator="containsText" text="2º Gol">
      <formula>NOT(ISERROR(SEARCH("2º Gol",I167)))</formula>
    </cfRule>
    <cfRule type="containsText" dxfId="545" priority="543" operator="containsText" text="1º Gol">
      <formula>NOT(ISERROR(SEARCH("1º Gol",I167)))</formula>
    </cfRule>
    <cfRule type="cellIs" dxfId="544" priority="544" operator="equal">
      <formula>"Protegida"</formula>
    </cfRule>
    <cfRule type="cellIs" dxfId="543" priority="545" operator="equal">
      <formula>"Cerrada"</formula>
    </cfRule>
    <cfRule type="cellIs" dxfId="542" priority="546" operator="equal">
      <formula>"Fallada"</formula>
    </cfRule>
    <cfRule type="cellIs" dxfId="541" priority="547" operator="equal">
      <formula>"Protegida"</formula>
    </cfRule>
    <cfRule type="cellIs" dxfId="540" priority="548" operator="equal">
      <formula>"2 Entradas"</formula>
    </cfRule>
    <cfRule type="cellIs" dxfId="539" priority="549" operator="equal">
      <formula>"1 Entrada"</formula>
    </cfRule>
  </conditionalFormatting>
  <conditionalFormatting sqref="H167:H171">
    <cfRule type="containsText" dxfId="538" priority="534" operator="containsText" text="GOL 70">
      <formula>NOT(ISERROR(SEARCH("GOL 70",H167)))</formula>
    </cfRule>
    <cfRule type="containsText" dxfId="537" priority="535" operator="containsText" text="CORNER DESCANSO">
      <formula>NOT(ISERROR(SEARCH("CORNER DESCANSO",H167)))</formula>
    </cfRule>
    <cfRule type="containsText" dxfId="536" priority="539" operator="containsText" text="BTS">
      <formula>NOT(ISERROR(SEARCH("BTS",H167)))</formula>
    </cfRule>
    <cfRule type="containsText" dxfId="535" priority="540" operator="containsText" text="CORNER FINAL">
      <formula>NOT(ISERROR(SEARCH("CORNER FINAL",H167)))</formula>
    </cfRule>
    <cfRule type="containsText" dxfId="534" priority="541" operator="containsText" text="GOL DESCANSO">
      <formula>NOT(ISERROR(SEARCH("GOL DESCANSO",H167)))</formula>
    </cfRule>
  </conditionalFormatting>
  <conditionalFormatting sqref="I168">
    <cfRule type="containsText" dxfId="533" priority="520" operator="containsText" text="Over 2.5">
      <formula>NOT(ISERROR(SEARCH("Over 2.5",I168)))</formula>
    </cfRule>
    <cfRule type="containsText" dxfId="532" priority="521" operator="containsText" text="BTS">
      <formula>NOT(ISERROR(SEARCH("BTS",I168)))</formula>
    </cfRule>
    <cfRule type="containsText" dxfId="531" priority="522" operator="containsText" text="No entrada">
      <formula>NOT(ISERROR(SEARCH("No entrada",I168)))</formula>
    </cfRule>
    <cfRule type="containsText" dxfId="530" priority="526" operator="containsText" text="2º Gol">
      <formula>NOT(ISERROR(SEARCH("2º Gol",I168)))</formula>
    </cfRule>
    <cfRule type="containsText" dxfId="529" priority="527" operator="containsText" text="1º Gol">
      <formula>NOT(ISERROR(SEARCH("1º Gol",I168)))</formula>
    </cfRule>
    <cfRule type="cellIs" dxfId="528" priority="528" operator="equal">
      <formula>"Protegida"</formula>
    </cfRule>
    <cfRule type="cellIs" dxfId="527" priority="529" operator="equal">
      <formula>"Cerrada"</formula>
    </cfRule>
    <cfRule type="cellIs" dxfId="526" priority="530" operator="equal">
      <formula>"Fallada"</formula>
    </cfRule>
    <cfRule type="cellIs" dxfId="525" priority="531" operator="equal">
      <formula>"Protegida"</formula>
    </cfRule>
    <cfRule type="cellIs" dxfId="524" priority="532" operator="equal">
      <formula>"2 Entradas"</formula>
    </cfRule>
    <cfRule type="cellIs" dxfId="523" priority="533" operator="equal">
      <formula>"1 Entrada"</formula>
    </cfRule>
  </conditionalFormatting>
  <conditionalFormatting sqref="H168">
    <cfRule type="containsText" dxfId="522" priority="518" operator="containsText" text="GOL 70">
      <formula>NOT(ISERROR(SEARCH("GOL 70",H168)))</formula>
    </cfRule>
    <cfRule type="containsText" dxfId="521" priority="519" operator="containsText" text="CORNER DESCANSO">
      <formula>NOT(ISERROR(SEARCH("CORNER DESCANSO",H168)))</formula>
    </cfRule>
    <cfRule type="containsText" dxfId="520" priority="523" operator="containsText" text="BTS">
      <formula>NOT(ISERROR(SEARCH("BTS",H168)))</formula>
    </cfRule>
    <cfRule type="containsText" dxfId="519" priority="524" operator="containsText" text="CORNER FINAL">
      <formula>NOT(ISERROR(SEARCH("CORNER FINAL",H168)))</formula>
    </cfRule>
    <cfRule type="containsText" dxfId="518" priority="525" operator="containsText" text="GOL DESCANSO">
      <formula>NOT(ISERROR(SEARCH("GOL DESCANSO",H168)))</formula>
    </cfRule>
  </conditionalFormatting>
  <conditionalFormatting sqref="I167">
    <cfRule type="containsText" dxfId="517" priority="504" operator="containsText" text="Over 2.5">
      <formula>NOT(ISERROR(SEARCH("Over 2.5",I167)))</formula>
    </cfRule>
    <cfRule type="containsText" dxfId="516" priority="505" operator="containsText" text="BTS">
      <formula>NOT(ISERROR(SEARCH("BTS",I167)))</formula>
    </cfRule>
    <cfRule type="containsText" dxfId="515" priority="506" operator="containsText" text="No entrada">
      <formula>NOT(ISERROR(SEARCH("No entrada",I167)))</formula>
    </cfRule>
    <cfRule type="containsText" dxfId="514" priority="510" operator="containsText" text="2º Gol">
      <formula>NOT(ISERROR(SEARCH("2º Gol",I167)))</formula>
    </cfRule>
    <cfRule type="containsText" dxfId="513" priority="511" operator="containsText" text="1º Gol">
      <formula>NOT(ISERROR(SEARCH("1º Gol",I167)))</formula>
    </cfRule>
    <cfRule type="cellIs" dxfId="512" priority="512" operator="equal">
      <formula>"Protegida"</formula>
    </cfRule>
    <cfRule type="cellIs" dxfId="511" priority="513" operator="equal">
      <formula>"Cerrada"</formula>
    </cfRule>
    <cfRule type="cellIs" dxfId="510" priority="514" operator="equal">
      <formula>"Fallada"</formula>
    </cfRule>
    <cfRule type="cellIs" dxfId="509" priority="515" operator="equal">
      <formula>"Protegida"</formula>
    </cfRule>
    <cfRule type="cellIs" dxfId="508" priority="516" operator="equal">
      <formula>"2 Entradas"</formula>
    </cfRule>
    <cfRule type="cellIs" dxfId="507" priority="517" operator="equal">
      <formula>"1 Entrada"</formula>
    </cfRule>
  </conditionalFormatting>
  <conditionalFormatting sqref="H167">
    <cfRule type="containsText" dxfId="506" priority="502" operator="containsText" text="GOL 70">
      <formula>NOT(ISERROR(SEARCH("GOL 70",H167)))</formula>
    </cfRule>
    <cfRule type="containsText" dxfId="505" priority="503" operator="containsText" text="CORNER DESCANSO">
      <formula>NOT(ISERROR(SEARCH("CORNER DESCANSO",H167)))</formula>
    </cfRule>
    <cfRule type="containsText" dxfId="504" priority="507" operator="containsText" text="BTS">
      <formula>NOT(ISERROR(SEARCH("BTS",H167)))</formula>
    </cfRule>
    <cfRule type="containsText" dxfId="503" priority="508" operator="containsText" text="CORNER FINAL">
      <formula>NOT(ISERROR(SEARCH("CORNER FINAL",H167)))</formula>
    </cfRule>
    <cfRule type="containsText" dxfId="502" priority="509" operator="containsText" text="GOL DESCANSO">
      <formula>NOT(ISERROR(SEARCH("GOL DESCANSO",H167)))</formula>
    </cfRule>
  </conditionalFormatting>
  <conditionalFormatting sqref="I149:I166">
    <cfRule type="containsText" dxfId="501" priority="488" operator="containsText" text="Over 2.5">
      <formula>NOT(ISERROR(SEARCH("Over 2.5",I149)))</formula>
    </cfRule>
    <cfRule type="containsText" dxfId="500" priority="489" operator="containsText" text="BTS">
      <formula>NOT(ISERROR(SEARCH("BTS",I149)))</formula>
    </cfRule>
    <cfRule type="containsText" dxfId="499" priority="490" operator="containsText" text="No entrada">
      <formula>NOT(ISERROR(SEARCH("No entrada",I149)))</formula>
    </cfRule>
    <cfRule type="containsText" dxfId="498" priority="494" operator="containsText" text="2º Gol">
      <formula>NOT(ISERROR(SEARCH("2º Gol",I149)))</formula>
    </cfRule>
    <cfRule type="containsText" dxfId="497" priority="495" operator="containsText" text="1º Gol">
      <formula>NOT(ISERROR(SEARCH("1º Gol",I149)))</formula>
    </cfRule>
    <cfRule type="cellIs" dxfId="496" priority="496" operator="equal">
      <formula>"Protegida"</formula>
    </cfRule>
    <cfRule type="cellIs" dxfId="495" priority="497" operator="equal">
      <formula>"Cerrada"</formula>
    </cfRule>
    <cfRule type="cellIs" dxfId="494" priority="498" operator="equal">
      <formula>"Fallada"</formula>
    </cfRule>
    <cfRule type="cellIs" dxfId="493" priority="499" operator="equal">
      <formula>"Protegida"</formula>
    </cfRule>
    <cfRule type="cellIs" dxfId="492" priority="500" operator="equal">
      <formula>"2 Entradas"</formula>
    </cfRule>
    <cfRule type="cellIs" dxfId="491" priority="501" operator="equal">
      <formula>"1 Entrada"</formula>
    </cfRule>
  </conditionalFormatting>
  <conditionalFormatting sqref="H149:H166">
    <cfRule type="containsText" dxfId="490" priority="486" operator="containsText" text="GOL 70">
      <formula>NOT(ISERROR(SEARCH("GOL 70",H149)))</formula>
    </cfRule>
    <cfRule type="containsText" dxfId="489" priority="487" operator="containsText" text="CORNER DESCANSO">
      <formula>NOT(ISERROR(SEARCH("CORNER DESCANSO",H149)))</formula>
    </cfRule>
    <cfRule type="containsText" dxfId="488" priority="491" operator="containsText" text="BTS">
      <formula>NOT(ISERROR(SEARCH("BTS",H149)))</formula>
    </cfRule>
    <cfRule type="containsText" dxfId="487" priority="492" operator="containsText" text="CORNER FINAL">
      <formula>NOT(ISERROR(SEARCH("CORNER FINAL",H149)))</formula>
    </cfRule>
    <cfRule type="containsText" dxfId="486" priority="493" operator="containsText" text="GOL DESCANSO">
      <formula>NOT(ISERROR(SEARCH("GOL DESCANSO",H149)))</formula>
    </cfRule>
  </conditionalFormatting>
  <conditionalFormatting sqref="I169">
    <cfRule type="containsText" dxfId="485" priority="472" operator="containsText" text="Over 2.5">
      <formula>NOT(ISERROR(SEARCH("Over 2.5",I169)))</formula>
    </cfRule>
    <cfRule type="containsText" dxfId="484" priority="473" operator="containsText" text="BTS">
      <formula>NOT(ISERROR(SEARCH("BTS",I169)))</formula>
    </cfRule>
    <cfRule type="containsText" dxfId="483" priority="474" operator="containsText" text="No entrada">
      <formula>NOT(ISERROR(SEARCH("No entrada",I169)))</formula>
    </cfRule>
    <cfRule type="containsText" dxfId="482" priority="478" operator="containsText" text="2º Gol">
      <formula>NOT(ISERROR(SEARCH("2º Gol",I169)))</formula>
    </cfRule>
    <cfRule type="containsText" dxfId="481" priority="479" operator="containsText" text="1º Gol">
      <formula>NOT(ISERROR(SEARCH("1º Gol",I169)))</formula>
    </cfRule>
    <cfRule type="cellIs" dxfId="480" priority="480" operator="equal">
      <formula>"Protegida"</formula>
    </cfRule>
    <cfRule type="cellIs" dxfId="479" priority="481" operator="equal">
      <formula>"Cerrada"</formula>
    </cfRule>
    <cfRule type="cellIs" dxfId="478" priority="482" operator="equal">
      <formula>"Fallada"</formula>
    </cfRule>
    <cfRule type="cellIs" dxfId="477" priority="483" operator="equal">
      <formula>"Protegida"</formula>
    </cfRule>
    <cfRule type="cellIs" dxfId="476" priority="484" operator="equal">
      <formula>"2 Entradas"</formula>
    </cfRule>
    <cfRule type="cellIs" dxfId="475" priority="485" operator="equal">
      <formula>"1 Entrada"</formula>
    </cfRule>
  </conditionalFormatting>
  <conditionalFormatting sqref="H169">
    <cfRule type="containsText" dxfId="474" priority="470" operator="containsText" text="GOL 70">
      <formula>NOT(ISERROR(SEARCH("GOL 70",H169)))</formula>
    </cfRule>
    <cfRule type="containsText" dxfId="473" priority="471" operator="containsText" text="CORNER DESCANSO">
      <formula>NOT(ISERROR(SEARCH("CORNER DESCANSO",H169)))</formula>
    </cfRule>
    <cfRule type="containsText" dxfId="472" priority="475" operator="containsText" text="BTS">
      <formula>NOT(ISERROR(SEARCH("BTS",H169)))</formula>
    </cfRule>
    <cfRule type="containsText" dxfId="471" priority="476" operator="containsText" text="CORNER FINAL">
      <formula>NOT(ISERROR(SEARCH("CORNER FINAL",H169)))</formula>
    </cfRule>
    <cfRule type="containsText" dxfId="470" priority="477" operator="containsText" text="GOL DESCANSO">
      <formula>NOT(ISERROR(SEARCH("GOL DESCANSO",H169)))</formula>
    </cfRule>
  </conditionalFormatting>
  <conditionalFormatting sqref="I168">
    <cfRule type="containsText" dxfId="469" priority="456" operator="containsText" text="Over 2.5">
      <formula>NOT(ISERROR(SEARCH("Over 2.5",I168)))</formula>
    </cfRule>
    <cfRule type="containsText" dxfId="468" priority="457" operator="containsText" text="BTS">
      <formula>NOT(ISERROR(SEARCH("BTS",I168)))</formula>
    </cfRule>
    <cfRule type="containsText" dxfId="467" priority="458" operator="containsText" text="No entrada">
      <formula>NOT(ISERROR(SEARCH("No entrada",I168)))</formula>
    </cfRule>
    <cfRule type="containsText" dxfId="466" priority="462" operator="containsText" text="2º Gol">
      <formula>NOT(ISERROR(SEARCH("2º Gol",I168)))</formula>
    </cfRule>
    <cfRule type="containsText" dxfId="465" priority="463" operator="containsText" text="1º Gol">
      <formula>NOT(ISERROR(SEARCH("1º Gol",I168)))</formula>
    </cfRule>
    <cfRule type="cellIs" dxfId="464" priority="464" operator="equal">
      <formula>"Protegida"</formula>
    </cfRule>
    <cfRule type="cellIs" dxfId="463" priority="465" operator="equal">
      <formula>"Cerrada"</formula>
    </cfRule>
    <cfRule type="cellIs" dxfId="462" priority="466" operator="equal">
      <formula>"Fallada"</formula>
    </cfRule>
    <cfRule type="cellIs" dxfId="461" priority="467" operator="equal">
      <formula>"Protegida"</formula>
    </cfRule>
    <cfRule type="cellIs" dxfId="460" priority="468" operator="equal">
      <formula>"2 Entradas"</formula>
    </cfRule>
    <cfRule type="cellIs" dxfId="459" priority="469" operator="equal">
      <formula>"1 Entrada"</formula>
    </cfRule>
  </conditionalFormatting>
  <conditionalFormatting sqref="H168">
    <cfRule type="containsText" dxfId="458" priority="454" operator="containsText" text="GOL 70">
      <formula>NOT(ISERROR(SEARCH("GOL 70",H168)))</formula>
    </cfRule>
    <cfRule type="containsText" dxfId="457" priority="455" operator="containsText" text="CORNER DESCANSO">
      <formula>NOT(ISERROR(SEARCH("CORNER DESCANSO",H168)))</formula>
    </cfRule>
    <cfRule type="containsText" dxfId="456" priority="459" operator="containsText" text="BTS">
      <formula>NOT(ISERROR(SEARCH("BTS",H168)))</formula>
    </cfRule>
    <cfRule type="containsText" dxfId="455" priority="460" operator="containsText" text="CORNER FINAL">
      <formula>NOT(ISERROR(SEARCH("CORNER FINAL",H168)))</formula>
    </cfRule>
    <cfRule type="containsText" dxfId="454" priority="461" operator="containsText" text="GOL DESCANSO">
      <formula>NOT(ISERROR(SEARCH("GOL DESCANSO",H168)))</formula>
    </cfRule>
  </conditionalFormatting>
  <conditionalFormatting sqref="I167">
    <cfRule type="containsText" dxfId="453" priority="440" operator="containsText" text="Over 2.5">
      <formula>NOT(ISERROR(SEARCH("Over 2.5",I167)))</formula>
    </cfRule>
    <cfRule type="containsText" dxfId="452" priority="441" operator="containsText" text="BTS">
      <formula>NOT(ISERROR(SEARCH("BTS",I167)))</formula>
    </cfRule>
    <cfRule type="containsText" dxfId="451" priority="442" operator="containsText" text="No entrada">
      <formula>NOT(ISERROR(SEARCH("No entrada",I167)))</formula>
    </cfRule>
    <cfRule type="containsText" dxfId="450" priority="446" operator="containsText" text="2º Gol">
      <formula>NOT(ISERROR(SEARCH("2º Gol",I167)))</formula>
    </cfRule>
    <cfRule type="containsText" dxfId="449" priority="447" operator="containsText" text="1º Gol">
      <formula>NOT(ISERROR(SEARCH("1º Gol",I167)))</formula>
    </cfRule>
    <cfRule type="cellIs" dxfId="448" priority="448" operator="equal">
      <formula>"Protegida"</formula>
    </cfRule>
    <cfRule type="cellIs" dxfId="447" priority="449" operator="equal">
      <formula>"Cerrada"</formula>
    </cfRule>
    <cfRule type="cellIs" dxfId="446" priority="450" operator="equal">
      <formula>"Fallada"</formula>
    </cfRule>
    <cfRule type="cellIs" dxfId="445" priority="451" operator="equal">
      <formula>"Protegida"</formula>
    </cfRule>
    <cfRule type="cellIs" dxfId="444" priority="452" operator="equal">
      <formula>"2 Entradas"</formula>
    </cfRule>
    <cfRule type="cellIs" dxfId="443" priority="453" operator="equal">
      <formula>"1 Entrada"</formula>
    </cfRule>
  </conditionalFormatting>
  <conditionalFormatting sqref="H167">
    <cfRule type="containsText" dxfId="442" priority="438" operator="containsText" text="GOL 70">
      <formula>NOT(ISERROR(SEARCH("GOL 70",H167)))</formula>
    </cfRule>
    <cfRule type="containsText" dxfId="441" priority="439" operator="containsText" text="CORNER DESCANSO">
      <formula>NOT(ISERROR(SEARCH("CORNER DESCANSO",H167)))</formula>
    </cfRule>
    <cfRule type="containsText" dxfId="440" priority="443" operator="containsText" text="BTS">
      <formula>NOT(ISERROR(SEARCH("BTS",H167)))</formula>
    </cfRule>
    <cfRule type="containsText" dxfId="439" priority="444" operator="containsText" text="CORNER FINAL">
      <formula>NOT(ISERROR(SEARCH("CORNER FINAL",H167)))</formula>
    </cfRule>
    <cfRule type="containsText" dxfId="438" priority="445" operator="containsText" text="GOL DESCANSO">
      <formula>NOT(ISERROR(SEARCH("GOL DESCANSO",H167)))</formula>
    </cfRule>
  </conditionalFormatting>
  <conditionalFormatting sqref="N166:N171">
    <cfRule type="cellIs" dxfId="437" priority="437" operator="equal">
      <formula>"Cerrada"</formula>
    </cfRule>
  </conditionalFormatting>
  <conditionalFormatting sqref="N166:N171">
    <cfRule type="cellIs" dxfId="436" priority="435" operator="equal">
      <formula>"Perdida"</formula>
    </cfRule>
  </conditionalFormatting>
  <conditionalFormatting sqref="N166:N171">
    <cfRule type="cellIs" dxfId="435" priority="436" operator="equal">
      <formula>"Ganada"</formula>
    </cfRule>
  </conditionalFormatting>
  <conditionalFormatting sqref="N168">
    <cfRule type="cellIs" dxfId="434" priority="434" operator="equal">
      <formula>"Cerrada"</formula>
    </cfRule>
  </conditionalFormatting>
  <conditionalFormatting sqref="N168">
    <cfRule type="cellIs" dxfId="433" priority="432" operator="equal">
      <formula>"Perdida"</formula>
    </cfRule>
  </conditionalFormatting>
  <conditionalFormatting sqref="N168">
    <cfRule type="cellIs" dxfId="432" priority="433" operator="equal">
      <formula>"Ganada"</formula>
    </cfRule>
  </conditionalFormatting>
  <conditionalFormatting sqref="N167">
    <cfRule type="cellIs" dxfId="431" priority="431" operator="equal">
      <formula>"Cerrada"</formula>
    </cfRule>
  </conditionalFormatting>
  <conditionalFormatting sqref="N167">
    <cfRule type="cellIs" dxfId="430" priority="429" operator="equal">
      <formula>"Perdida"</formula>
    </cfRule>
  </conditionalFormatting>
  <conditionalFormatting sqref="N167">
    <cfRule type="cellIs" dxfId="429" priority="430" operator="equal">
      <formula>"Ganada"</formula>
    </cfRule>
  </conditionalFormatting>
  <conditionalFormatting sqref="N149:N165">
    <cfRule type="cellIs" dxfId="428" priority="428" operator="equal">
      <formula>"Cerrada"</formula>
    </cfRule>
  </conditionalFormatting>
  <conditionalFormatting sqref="N149:N165">
    <cfRule type="cellIs" dxfId="427" priority="426" operator="equal">
      <formula>"Perdida"</formula>
    </cfRule>
  </conditionalFormatting>
  <conditionalFormatting sqref="N149:N165">
    <cfRule type="cellIs" dxfId="426" priority="427" operator="equal">
      <formula>"Ganada"</formula>
    </cfRule>
  </conditionalFormatting>
  <conditionalFormatting sqref="N149:N165">
    <cfRule type="cellIs" dxfId="425" priority="425" operator="equal">
      <formula>"Cerrar"</formula>
    </cfRule>
  </conditionalFormatting>
  <conditionalFormatting sqref="N169">
    <cfRule type="cellIs" dxfId="424" priority="424" operator="equal">
      <formula>"Cerrada"</formula>
    </cfRule>
  </conditionalFormatting>
  <conditionalFormatting sqref="N169">
    <cfRule type="cellIs" dxfId="423" priority="422" operator="equal">
      <formula>"Perdida"</formula>
    </cfRule>
  </conditionalFormatting>
  <conditionalFormatting sqref="N169">
    <cfRule type="cellIs" dxfId="422" priority="423" operator="equal">
      <formula>"Ganada"</formula>
    </cfRule>
  </conditionalFormatting>
  <conditionalFormatting sqref="N168">
    <cfRule type="cellIs" dxfId="421" priority="421" operator="equal">
      <formula>"Cerrada"</formula>
    </cfRule>
  </conditionalFormatting>
  <conditionalFormatting sqref="N168">
    <cfRule type="cellIs" dxfId="420" priority="419" operator="equal">
      <formula>"Perdida"</formula>
    </cfRule>
  </conditionalFormatting>
  <conditionalFormatting sqref="N168">
    <cfRule type="cellIs" dxfId="419" priority="420" operator="equal">
      <formula>"Ganada"</formula>
    </cfRule>
  </conditionalFormatting>
  <conditionalFormatting sqref="I321:I330">
    <cfRule type="containsText" dxfId="418" priority="405" operator="containsText" text="Over 2.5">
      <formula>NOT(ISERROR(SEARCH("Over 2.5",I321)))</formula>
    </cfRule>
    <cfRule type="containsText" dxfId="417" priority="406" operator="containsText" text="BTS">
      <formula>NOT(ISERROR(SEARCH("BTS",I321)))</formula>
    </cfRule>
    <cfRule type="containsText" dxfId="416" priority="407" operator="containsText" text="No entrada">
      <formula>NOT(ISERROR(SEARCH("No entrada",I321)))</formula>
    </cfRule>
    <cfRule type="containsText" dxfId="415" priority="411" operator="containsText" text="2º Gol">
      <formula>NOT(ISERROR(SEARCH("2º Gol",I321)))</formula>
    </cfRule>
    <cfRule type="containsText" dxfId="414" priority="412" operator="containsText" text="1º Gol">
      <formula>NOT(ISERROR(SEARCH("1º Gol",I321)))</formula>
    </cfRule>
    <cfRule type="cellIs" dxfId="413" priority="413" operator="equal">
      <formula>"Protegida"</formula>
    </cfRule>
    <cfRule type="cellIs" dxfId="412" priority="414" operator="equal">
      <formula>"Cerrada"</formula>
    </cfRule>
    <cfRule type="cellIs" dxfId="411" priority="415" operator="equal">
      <formula>"Fallada"</formula>
    </cfRule>
    <cfRule type="cellIs" dxfId="410" priority="416" operator="equal">
      <formula>"Protegida"</formula>
    </cfRule>
    <cfRule type="cellIs" dxfId="409" priority="417" operator="equal">
      <formula>"2 Entradas"</formula>
    </cfRule>
    <cfRule type="cellIs" dxfId="408" priority="418" operator="equal">
      <formula>"1 Entrada"</formula>
    </cfRule>
  </conditionalFormatting>
  <conditionalFormatting sqref="H321:H330">
    <cfRule type="containsText" dxfId="407" priority="403" operator="containsText" text="GOL 70">
      <formula>NOT(ISERROR(SEARCH("GOL 70",H321)))</formula>
    </cfRule>
    <cfRule type="containsText" dxfId="406" priority="404" operator="containsText" text="CORNER DESCANSO">
      <formula>NOT(ISERROR(SEARCH("CORNER DESCANSO",H321)))</formula>
    </cfRule>
    <cfRule type="containsText" dxfId="405" priority="408" operator="containsText" text="BTS">
      <formula>NOT(ISERROR(SEARCH("BTS",H321)))</formula>
    </cfRule>
    <cfRule type="containsText" dxfId="404" priority="409" operator="containsText" text="CORNER FINAL">
      <formula>NOT(ISERROR(SEARCH("CORNER FINAL",H321)))</formula>
    </cfRule>
    <cfRule type="containsText" dxfId="403" priority="410" operator="containsText" text="GOL DESCANSO">
      <formula>NOT(ISERROR(SEARCH("GOL DESCANSO",H321)))</formula>
    </cfRule>
  </conditionalFormatting>
  <conditionalFormatting sqref="I319:I320">
    <cfRule type="containsText" dxfId="402" priority="389" operator="containsText" text="Over 2.5">
      <formula>NOT(ISERROR(SEARCH("Over 2.5",I319)))</formula>
    </cfRule>
    <cfRule type="containsText" dxfId="401" priority="390" operator="containsText" text="BTS">
      <formula>NOT(ISERROR(SEARCH("BTS",I319)))</formula>
    </cfRule>
    <cfRule type="containsText" dxfId="400" priority="391" operator="containsText" text="No entrada">
      <formula>NOT(ISERROR(SEARCH("No entrada",I319)))</formula>
    </cfRule>
    <cfRule type="containsText" dxfId="399" priority="395" operator="containsText" text="2º Gol">
      <formula>NOT(ISERROR(SEARCH("2º Gol",I319)))</formula>
    </cfRule>
    <cfRule type="containsText" dxfId="398" priority="396" operator="containsText" text="1º Gol">
      <formula>NOT(ISERROR(SEARCH("1º Gol",I319)))</formula>
    </cfRule>
    <cfRule type="cellIs" dxfId="397" priority="397" operator="equal">
      <formula>"Protegida"</formula>
    </cfRule>
    <cfRule type="cellIs" dxfId="396" priority="398" operator="equal">
      <formula>"Cerrada"</formula>
    </cfRule>
    <cfRule type="cellIs" dxfId="395" priority="399" operator="equal">
      <formula>"Fallada"</formula>
    </cfRule>
    <cfRule type="cellIs" dxfId="394" priority="400" operator="equal">
      <formula>"Protegida"</formula>
    </cfRule>
    <cfRule type="cellIs" dxfId="393" priority="401" operator="equal">
      <formula>"2 Entradas"</formula>
    </cfRule>
    <cfRule type="cellIs" dxfId="392" priority="402" operator="equal">
      <formula>"1 Entrada"</formula>
    </cfRule>
  </conditionalFormatting>
  <conditionalFormatting sqref="H319:H320">
    <cfRule type="containsText" dxfId="391" priority="387" operator="containsText" text="GOL 70">
      <formula>NOT(ISERROR(SEARCH("GOL 70",H319)))</formula>
    </cfRule>
    <cfRule type="containsText" dxfId="390" priority="388" operator="containsText" text="CORNER DESCANSO">
      <formula>NOT(ISERROR(SEARCH("CORNER DESCANSO",H319)))</formula>
    </cfRule>
    <cfRule type="containsText" dxfId="389" priority="392" operator="containsText" text="BTS">
      <formula>NOT(ISERROR(SEARCH("BTS",H319)))</formula>
    </cfRule>
    <cfRule type="containsText" dxfId="388" priority="393" operator="containsText" text="CORNER FINAL">
      <formula>NOT(ISERROR(SEARCH("CORNER FINAL",H319)))</formula>
    </cfRule>
    <cfRule type="containsText" dxfId="387" priority="394" operator="containsText" text="GOL DESCANSO">
      <formula>NOT(ISERROR(SEARCH("GOL DESCANSO",H319)))</formula>
    </cfRule>
  </conditionalFormatting>
  <conditionalFormatting sqref="I310:I318">
    <cfRule type="containsText" dxfId="386" priority="373" operator="containsText" text="Over 2.5">
      <formula>NOT(ISERROR(SEARCH("Over 2.5",I310)))</formula>
    </cfRule>
    <cfRule type="containsText" dxfId="385" priority="374" operator="containsText" text="BTS">
      <formula>NOT(ISERROR(SEARCH("BTS",I310)))</formula>
    </cfRule>
    <cfRule type="containsText" dxfId="384" priority="375" operator="containsText" text="No entrada">
      <formula>NOT(ISERROR(SEARCH("No entrada",I310)))</formula>
    </cfRule>
    <cfRule type="containsText" dxfId="383" priority="379" operator="containsText" text="2º Gol">
      <formula>NOT(ISERROR(SEARCH("2º Gol",I310)))</formula>
    </cfRule>
    <cfRule type="containsText" dxfId="382" priority="380" operator="containsText" text="1º Gol">
      <formula>NOT(ISERROR(SEARCH("1º Gol",I310)))</formula>
    </cfRule>
    <cfRule type="cellIs" dxfId="381" priority="381" operator="equal">
      <formula>"Protegida"</formula>
    </cfRule>
    <cfRule type="cellIs" dxfId="380" priority="382" operator="equal">
      <formula>"Cerrada"</formula>
    </cfRule>
    <cfRule type="cellIs" dxfId="379" priority="383" operator="equal">
      <formula>"Fallada"</formula>
    </cfRule>
    <cfRule type="cellIs" dxfId="378" priority="384" operator="equal">
      <formula>"Protegida"</formula>
    </cfRule>
    <cfRule type="cellIs" dxfId="377" priority="385" operator="equal">
      <formula>"2 Entradas"</formula>
    </cfRule>
    <cfRule type="cellIs" dxfId="376" priority="386" operator="equal">
      <formula>"1 Entrada"</formula>
    </cfRule>
  </conditionalFormatting>
  <conditionalFormatting sqref="H310:H318">
    <cfRule type="containsText" dxfId="375" priority="371" operator="containsText" text="GOL 70">
      <formula>NOT(ISERROR(SEARCH("GOL 70",H310)))</formula>
    </cfRule>
    <cfRule type="containsText" dxfId="374" priority="372" operator="containsText" text="CORNER DESCANSO">
      <formula>NOT(ISERROR(SEARCH("CORNER DESCANSO",H310)))</formula>
    </cfRule>
    <cfRule type="containsText" dxfId="373" priority="376" operator="containsText" text="BTS">
      <formula>NOT(ISERROR(SEARCH("BTS",H310)))</formula>
    </cfRule>
    <cfRule type="containsText" dxfId="372" priority="377" operator="containsText" text="CORNER FINAL">
      <formula>NOT(ISERROR(SEARCH("CORNER FINAL",H310)))</formula>
    </cfRule>
    <cfRule type="containsText" dxfId="371" priority="378" operator="containsText" text="GOL DESCANSO">
      <formula>NOT(ISERROR(SEARCH("GOL DESCANSO",H310)))</formula>
    </cfRule>
  </conditionalFormatting>
  <conditionalFormatting sqref="N321:N330">
    <cfRule type="cellIs" dxfId="370" priority="370" operator="equal">
      <formula>"Cerrada"</formula>
    </cfRule>
  </conditionalFormatting>
  <conditionalFormatting sqref="N321:N330">
    <cfRule type="cellIs" dxfId="369" priority="368" operator="equal">
      <formula>"Perdida"</formula>
    </cfRule>
  </conditionalFormatting>
  <conditionalFormatting sqref="N321:N330">
    <cfRule type="cellIs" dxfId="368" priority="369" operator="equal">
      <formula>"Ganada"</formula>
    </cfRule>
  </conditionalFormatting>
  <conditionalFormatting sqref="N321:N330">
    <cfRule type="cellIs" dxfId="367" priority="367" operator="equal">
      <formula>"Cerrar"</formula>
    </cfRule>
  </conditionalFormatting>
  <conditionalFormatting sqref="N319:N320">
    <cfRule type="cellIs" dxfId="366" priority="366" operator="equal">
      <formula>"Cerrada"</formula>
    </cfRule>
  </conditionalFormatting>
  <conditionalFormatting sqref="N319:N320">
    <cfRule type="cellIs" dxfId="365" priority="364" operator="equal">
      <formula>"Perdida"</formula>
    </cfRule>
  </conditionalFormatting>
  <conditionalFormatting sqref="N319:N320">
    <cfRule type="cellIs" dxfId="364" priority="365" operator="equal">
      <formula>"Ganada"</formula>
    </cfRule>
  </conditionalFormatting>
  <conditionalFormatting sqref="N319:N320">
    <cfRule type="cellIs" dxfId="363" priority="363" operator="equal">
      <formula>"Cerrar"</formula>
    </cfRule>
  </conditionalFormatting>
  <conditionalFormatting sqref="N310:N318">
    <cfRule type="cellIs" dxfId="362" priority="362" operator="equal">
      <formula>"Cerrada"</formula>
    </cfRule>
  </conditionalFormatting>
  <conditionalFormatting sqref="N310:N318">
    <cfRule type="cellIs" dxfId="361" priority="360" operator="equal">
      <formula>"Perdida"</formula>
    </cfRule>
  </conditionalFormatting>
  <conditionalFormatting sqref="N310:N318">
    <cfRule type="cellIs" dxfId="360" priority="361" operator="equal">
      <formula>"Ganada"</formula>
    </cfRule>
  </conditionalFormatting>
  <conditionalFormatting sqref="N310:N318">
    <cfRule type="cellIs" dxfId="359" priority="359" operator="equal">
      <formula>"Cerrar"</formula>
    </cfRule>
  </conditionalFormatting>
  <conditionalFormatting sqref="I342:I354">
    <cfRule type="containsText" dxfId="358" priority="345" operator="containsText" text="Over 2.5">
      <formula>NOT(ISERROR(SEARCH("Over 2.5",I342)))</formula>
    </cfRule>
    <cfRule type="containsText" dxfId="357" priority="346" operator="containsText" text="BTS">
      <formula>NOT(ISERROR(SEARCH("BTS",I342)))</formula>
    </cfRule>
    <cfRule type="containsText" dxfId="356" priority="347" operator="containsText" text="No entrada">
      <formula>NOT(ISERROR(SEARCH("No entrada",I342)))</formula>
    </cfRule>
    <cfRule type="containsText" dxfId="355" priority="351" operator="containsText" text="2º Gol">
      <formula>NOT(ISERROR(SEARCH("2º Gol",I342)))</formula>
    </cfRule>
    <cfRule type="containsText" dxfId="354" priority="352" operator="containsText" text="1º Gol">
      <formula>NOT(ISERROR(SEARCH("1º Gol",I342)))</formula>
    </cfRule>
    <cfRule type="cellIs" dxfId="353" priority="353" operator="equal">
      <formula>"Protegida"</formula>
    </cfRule>
    <cfRule type="cellIs" dxfId="352" priority="354" operator="equal">
      <formula>"Cerrada"</formula>
    </cfRule>
    <cfRule type="cellIs" dxfId="351" priority="355" operator="equal">
      <formula>"Fallada"</formula>
    </cfRule>
    <cfRule type="cellIs" dxfId="350" priority="356" operator="equal">
      <formula>"Protegida"</formula>
    </cfRule>
    <cfRule type="cellIs" dxfId="349" priority="357" operator="equal">
      <formula>"2 Entradas"</formula>
    </cfRule>
    <cfRule type="cellIs" dxfId="348" priority="358" operator="equal">
      <formula>"1 Entrada"</formula>
    </cfRule>
  </conditionalFormatting>
  <conditionalFormatting sqref="H342:H354">
    <cfRule type="containsText" dxfId="347" priority="343" operator="containsText" text="GOL 70">
      <formula>NOT(ISERROR(SEARCH("GOL 70",H342)))</formula>
    </cfRule>
    <cfRule type="containsText" dxfId="346" priority="344" operator="containsText" text="CORNER DESCANSO">
      <formula>NOT(ISERROR(SEARCH("CORNER DESCANSO",H342)))</formula>
    </cfRule>
    <cfRule type="containsText" dxfId="345" priority="348" operator="containsText" text="BTS">
      <formula>NOT(ISERROR(SEARCH("BTS",H342)))</formula>
    </cfRule>
    <cfRule type="containsText" dxfId="344" priority="349" operator="containsText" text="CORNER FINAL">
      <formula>NOT(ISERROR(SEARCH("CORNER FINAL",H342)))</formula>
    </cfRule>
    <cfRule type="containsText" dxfId="343" priority="350" operator="containsText" text="GOL DESCANSO">
      <formula>NOT(ISERROR(SEARCH("GOL DESCANSO",H342)))</formula>
    </cfRule>
  </conditionalFormatting>
  <conditionalFormatting sqref="I340:I341">
    <cfRule type="containsText" dxfId="342" priority="329" operator="containsText" text="Over 2.5">
      <formula>NOT(ISERROR(SEARCH("Over 2.5",I340)))</formula>
    </cfRule>
    <cfRule type="containsText" dxfId="341" priority="330" operator="containsText" text="BTS">
      <formula>NOT(ISERROR(SEARCH("BTS",I340)))</formula>
    </cfRule>
    <cfRule type="containsText" dxfId="340" priority="331" operator="containsText" text="No entrada">
      <formula>NOT(ISERROR(SEARCH("No entrada",I340)))</formula>
    </cfRule>
    <cfRule type="containsText" dxfId="339" priority="335" operator="containsText" text="2º Gol">
      <formula>NOT(ISERROR(SEARCH("2º Gol",I340)))</formula>
    </cfRule>
    <cfRule type="containsText" dxfId="338" priority="336" operator="containsText" text="1º Gol">
      <formula>NOT(ISERROR(SEARCH("1º Gol",I340)))</formula>
    </cfRule>
    <cfRule type="cellIs" dxfId="337" priority="337" operator="equal">
      <formula>"Protegida"</formula>
    </cfRule>
    <cfRule type="cellIs" dxfId="336" priority="338" operator="equal">
      <formula>"Cerrada"</formula>
    </cfRule>
    <cfRule type="cellIs" dxfId="335" priority="339" operator="equal">
      <formula>"Fallada"</formula>
    </cfRule>
    <cfRule type="cellIs" dxfId="334" priority="340" operator="equal">
      <formula>"Protegida"</formula>
    </cfRule>
    <cfRule type="cellIs" dxfId="333" priority="341" operator="equal">
      <formula>"2 Entradas"</formula>
    </cfRule>
    <cfRule type="cellIs" dxfId="332" priority="342" operator="equal">
      <formula>"1 Entrada"</formula>
    </cfRule>
  </conditionalFormatting>
  <conditionalFormatting sqref="H340:H341">
    <cfRule type="containsText" dxfId="331" priority="327" operator="containsText" text="GOL 70">
      <formula>NOT(ISERROR(SEARCH("GOL 70",H340)))</formula>
    </cfRule>
    <cfRule type="containsText" dxfId="330" priority="328" operator="containsText" text="CORNER DESCANSO">
      <formula>NOT(ISERROR(SEARCH("CORNER DESCANSO",H340)))</formula>
    </cfRule>
    <cfRule type="containsText" dxfId="329" priority="332" operator="containsText" text="BTS">
      <formula>NOT(ISERROR(SEARCH("BTS",H340)))</formula>
    </cfRule>
    <cfRule type="containsText" dxfId="328" priority="333" operator="containsText" text="CORNER FINAL">
      <formula>NOT(ISERROR(SEARCH("CORNER FINAL",H340)))</formula>
    </cfRule>
    <cfRule type="containsText" dxfId="327" priority="334" operator="containsText" text="GOL DESCANSO">
      <formula>NOT(ISERROR(SEARCH("GOL DESCANSO",H340)))</formula>
    </cfRule>
  </conditionalFormatting>
  <conditionalFormatting sqref="I331:I339">
    <cfRule type="containsText" dxfId="326" priority="313" operator="containsText" text="Over 2.5">
      <formula>NOT(ISERROR(SEARCH("Over 2.5",I331)))</formula>
    </cfRule>
    <cfRule type="containsText" dxfId="325" priority="314" operator="containsText" text="BTS">
      <formula>NOT(ISERROR(SEARCH("BTS",I331)))</formula>
    </cfRule>
    <cfRule type="containsText" dxfId="324" priority="315" operator="containsText" text="No entrada">
      <formula>NOT(ISERROR(SEARCH("No entrada",I331)))</formula>
    </cfRule>
    <cfRule type="containsText" dxfId="323" priority="319" operator="containsText" text="2º Gol">
      <formula>NOT(ISERROR(SEARCH("2º Gol",I331)))</formula>
    </cfRule>
    <cfRule type="containsText" dxfId="322" priority="320" operator="containsText" text="1º Gol">
      <formula>NOT(ISERROR(SEARCH("1º Gol",I331)))</formula>
    </cfRule>
    <cfRule type="cellIs" dxfId="321" priority="321" operator="equal">
      <formula>"Protegida"</formula>
    </cfRule>
    <cfRule type="cellIs" dxfId="320" priority="322" operator="equal">
      <formula>"Cerrada"</formula>
    </cfRule>
    <cfRule type="cellIs" dxfId="319" priority="323" operator="equal">
      <formula>"Fallada"</formula>
    </cfRule>
    <cfRule type="cellIs" dxfId="318" priority="324" operator="equal">
      <formula>"Protegida"</formula>
    </cfRule>
    <cfRule type="cellIs" dxfId="317" priority="325" operator="equal">
      <formula>"2 Entradas"</formula>
    </cfRule>
    <cfRule type="cellIs" dxfId="316" priority="326" operator="equal">
      <formula>"1 Entrada"</formula>
    </cfRule>
  </conditionalFormatting>
  <conditionalFormatting sqref="H331:H339">
    <cfRule type="containsText" dxfId="315" priority="311" operator="containsText" text="GOL 70">
      <formula>NOT(ISERROR(SEARCH("GOL 70",H331)))</formula>
    </cfRule>
    <cfRule type="containsText" dxfId="314" priority="312" operator="containsText" text="CORNER DESCANSO">
      <formula>NOT(ISERROR(SEARCH("CORNER DESCANSO",H331)))</formula>
    </cfRule>
    <cfRule type="containsText" dxfId="313" priority="316" operator="containsText" text="BTS">
      <formula>NOT(ISERROR(SEARCH("BTS",H331)))</formula>
    </cfRule>
    <cfRule type="containsText" dxfId="312" priority="317" operator="containsText" text="CORNER FINAL">
      <formula>NOT(ISERROR(SEARCH("CORNER FINAL",H331)))</formula>
    </cfRule>
    <cfRule type="containsText" dxfId="311" priority="318" operator="containsText" text="GOL DESCANSO">
      <formula>NOT(ISERROR(SEARCH("GOL DESCANSO",H331)))</formula>
    </cfRule>
  </conditionalFormatting>
  <conditionalFormatting sqref="N342:N354">
    <cfRule type="cellIs" dxfId="310" priority="310" operator="equal">
      <formula>"Cerrada"</formula>
    </cfRule>
  </conditionalFormatting>
  <conditionalFormatting sqref="N342:N354">
    <cfRule type="cellIs" dxfId="309" priority="308" operator="equal">
      <formula>"Perdida"</formula>
    </cfRule>
  </conditionalFormatting>
  <conditionalFormatting sqref="N342:N354">
    <cfRule type="cellIs" dxfId="308" priority="309" operator="equal">
      <formula>"Ganada"</formula>
    </cfRule>
  </conditionalFormatting>
  <conditionalFormatting sqref="N342:N354">
    <cfRule type="cellIs" dxfId="307" priority="307" operator="equal">
      <formula>"Cerrar"</formula>
    </cfRule>
  </conditionalFormatting>
  <conditionalFormatting sqref="N340:N341">
    <cfRule type="cellIs" dxfId="306" priority="306" operator="equal">
      <formula>"Cerrada"</formula>
    </cfRule>
  </conditionalFormatting>
  <conditionalFormatting sqref="N340:N341">
    <cfRule type="cellIs" dxfId="305" priority="304" operator="equal">
      <formula>"Perdida"</formula>
    </cfRule>
  </conditionalFormatting>
  <conditionalFormatting sqref="N340:N341">
    <cfRule type="cellIs" dxfId="304" priority="305" operator="equal">
      <formula>"Ganada"</formula>
    </cfRule>
  </conditionalFormatting>
  <conditionalFormatting sqref="N340:N341">
    <cfRule type="cellIs" dxfId="303" priority="303" operator="equal">
      <formula>"Cerrar"</formula>
    </cfRule>
  </conditionalFormatting>
  <conditionalFormatting sqref="N331:N339">
    <cfRule type="cellIs" dxfId="302" priority="302" operator="equal">
      <formula>"Cerrada"</formula>
    </cfRule>
  </conditionalFormatting>
  <conditionalFormatting sqref="N331:N339">
    <cfRule type="cellIs" dxfId="301" priority="300" operator="equal">
      <formula>"Perdida"</formula>
    </cfRule>
  </conditionalFormatting>
  <conditionalFormatting sqref="N331:N339">
    <cfRule type="cellIs" dxfId="300" priority="301" operator="equal">
      <formula>"Ganada"</formula>
    </cfRule>
  </conditionalFormatting>
  <conditionalFormatting sqref="N331:N339">
    <cfRule type="cellIs" dxfId="299" priority="299" operator="equal">
      <formula>"Cerrar"</formula>
    </cfRule>
  </conditionalFormatting>
  <conditionalFormatting sqref="I366:I374">
    <cfRule type="containsText" dxfId="298" priority="285" operator="containsText" text="Over 2.5">
      <formula>NOT(ISERROR(SEARCH("Over 2.5",I366)))</formula>
    </cfRule>
    <cfRule type="containsText" dxfId="297" priority="286" operator="containsText" text="BTS">
      <formula>NOT(ISERROR(SEARCH("BTS",I366)))</formula>
    </cfRule>
    <cfRule type="containsText" dxfId="296" priority="287" operator="containsText" text="No entrada">
      <formula>NOT(ISERROR(SEARCH("No entrada",I366)))</formula>
    </cfRule>
    <cfRule type="containsText" dxfId="295" priority="291" operator="containsText" text="2º Gol">
      <formula>NOT(ISERROR(SEARCH("2º Gol",I366)))</formula>
    </cfRule>
    <cfRule type="containsText" dxfId="294" priority="292" operator="containsText" text="1º Gol">
      <formula>NOT(ISERROR(SEARCH("1º Gol",I366)))</formula>
    </cfRule>
    <cfRule type="cellIs" dxfId="293" priority="293" operator="equal">
      <formula>"Protegida"</formula>
    </cfRule>
    <cfRule type="cellIs" dxfId="292" priority="294" operator="equal">
      <formula>"Cerrada"</formula>
    </cfRule>
    <cfRule type="cellIs" dxfId="291" priority="295" operator="equal">
      <formula>"Fallada"</formula>
    </cfRule>
    <cfRule type="cellIs" dxfId="290" priority="296" operator="equal">
      <formula>"Protegida"</formula>
    </cfRule>
    <cfRule type="cellIs" dxfId="289" priority="297" operator="equal">
      <formula>"2 Entradas"</formula>
    </cfRule>
    <cfRule type="cellIs" dxfId="288" priority="298" operator="equal">
      <formula>"1 Entrada"</formula>
    </cfRule>
  </conditionalFormatting>
  <conditionalFormatting sqref="H366:H374">
    <cfRule type="containsText" dxfId="287" priority="283" operator="containsText" text="GOL 70">
      <formula>NOT(ISERROR(SEARCH("GOL 70",H366)))</formula>
    </cfRule>
    <cfRule type="containsText" dxfId="286" priority="284" operator="containsText" text="CORNER DESCANSO">
      <formula>NOT(ISERROR(SEARCH("CORNER DESCANSO",H366)))</formula>
    </cfRule>
    <cfRule type="containsText" dxfId="285" priority="288" operator="containsText" text="BTS">
      <formula>NOT(ISERROR(SEARCH("BTS",H366)))</formula>
    </cfRule>
    <cfRule type="containsText" dxfId="284" priority="289" operator="containsText" text="CORNER FINAL">
      <formula>NOT(ISERROR(SEARCH("CORNER FINAL",H366)))</formula>
    </cfRule>
    <cfRule type="containsText" dxfId="283" priority="290" operator="containsText" text="GOL DESCANSO">
      <formula>NOT(ISERROR(SEARCH("GOL DESCANSO",H366)))</formula>
    </cfRule>
  </conditionalFormatting>
  <conditionalFormatting sqref="I364:I365">
    <cfRule type="containsText" dxfId="282" priority="269" operator="containsText" text="Over 2.5">
      <formula>NOT(ISERROR(SEARCH("Over 2.5",I364)))</formula>
    </cfRule>
    <cfRule type="containsText" dxfId="281" priority="270" operator="containsText" text="BTS">
      <formula>NOT(ISERROR(SEARCH("BTS",I364)))</formula>
    </cfRule>
    <cfRule type="containsText" dxfId="280" priority="271" operator="containsText" text="No entrada">
      <formula>NOT(ISERROR(SEARCH("No entrada",I364)))</formula>
    </cfRule>
    <cfRule type="containsText" dxfId="279" priority="275" operator="containsText" text="2º Gol">
      <formula>NOT(ISERROR(SEARCH("2º Gol",I364)))</formula>
    </cfRule>
    <cfRule type="containsText" dxfId="278" priority="276" operator="containsText" text="1º Gol">
      <formula>NOT(ISERROR(SEARCH("1º Gol",I364)))</formula>
    </cfRule>
    <cfRule type="cellIs" dxfId="277" priority="277" operator="equal">
      <formula>"Protegida"</formula>
    </cfRule>
    <cfRule type="cellIs" dxfId="276" priority="278" operator="equal">
      <formula>"Cerrada"</formula>
    </cfRule>
    <cfRule type="cellIs" dxfId="275" priority="279" operator="equal">
      <formula>"Fallada"</formula>
    </cfRule>
    <cfRule type="cellIs" dxfId="274" priority="280" operator="equal">
      <formula>"Protegida"</formula>
    </cfRule>
    <cfRule type="cellIs" dxfId="273" priority="281" operator="equal">
      <formula>"2 Entradas"</formula>
    </cfRule>
    <cfRule type="cellIs" dxfId="272" priority="282" operator="equal">
      <formula>"1 Entrada"</formula>
    </cfRule>
  </conditionalFormatting>
  <conditionalFormatting sqref="H364:H365">
    <cfRule type="containsText" dxfId="271" priority="267" operator="containsText" text="GOL 70">
      <formula>NOT(ISERROR(SEARCH("GOL 70",H364)))</formula>
    </cfRule>
    <cfRule type="containsText" dxfId="270" priority="268" operator="containsText" text="CORNER DESCANSO">
      <formula>NOT(ISERROR(SEARCH("CORNER DESCANSO",H364)))</formula>
    </cfRule>
    <cfRule type="containsText" dxfId="269" priority="272" operator="containsText" text="BTS">
      <formula>NOT(ISERROR(SEARCH("BTS",H364)))</formula>
    </cfRule>
    <cfRule type="containsText" dxfId="268" priority="273" operator="containsText" text="CORNER FINAL">
      <formula>NOT(ISERROR(SEARCH("CORNER FINAL",H364)))</formula>
    </cfRule>
    <cfRule type="containsText" dxfId="267" priority="274" operator="containsText" text="GOL DESCANSO">
      <formula>NOT(ISERROR(SEARCH("GOL DESCANSO",H364)))</formula>
    </cfRule>
  </conditionalFormatting>
  <conditionalFormatting sqref="I355:I363">
    <cfRule type="containsText" dxfId="266" priority="253" operator="containsText" text="Over 2.5">
      <formula>NOT(ISERROR(SEARCH("Over 2.5",I355)))</formula>
    </cfRule>
    <cfRule type="containsText" dxfId="265" priority="254" operator="containsText" text="BTS">
      <formula>NOT(ISERROR(SEARCH("BTS",I355)))</formula>
    </cfRule>
    <cfRule type="containsText" dxfId="264" priority="255" operator="containsText" text="No entrada">
      <formula>NOT(ISERROR(SEARCH("No entrada",I355)))</formula>
    </cfRule>
    <cfRule type="containsText" dxfId="263" priority="259" operator="containsText" text="2º Gol">
      <formula>NOT(ISERROR(SEARCH("2º Gol",I355)))</formula>
    </cfRule>
    <cfRule type="containsText" dxfId="262" priority="260" operator="containsText" text="1º Gol">
      <formula>NOT(ISERROR(SEARCH("1º Gol",I355)))</formula>
    </cfRule>
    <cfRule type="cellIs" dxfId="261" priority="261" operator="equal">
      <formula>"Protegida"</formula>
    </cfRule>
    <cfRule type="cellIs" dxfId="260" priority="262" operator="equal">
      <formula>"Cerrada"</formula>
    </cfRule>
    <cfRule type="cellIs" dxfId="259" priority="263" operator="equal">
      <formula>"Fallada"</formula>
    </cfRule>
    <cfRule type="cellIs" dxfId="258" priority="264" operator="equal">
      <formula>"Protegida"</formula>
    </cfRule>
    <cfRule type="cellIs" dxfId="257" priority="265" operator="equal">
      <formula>"2 Entradas"</formula>
    </cfRule>
    <cfRule type="cellIs" dxfId="256" priority="266" operator="equal">
      <formula>"1 Entrada"</formula>
    </cfRule>
  </conditionalFormatting>
  <conditionalFormatting sqref="H355:H363">
    <cfRule type="containsText" dxfId="255" priority="251" operator="containsText" text="GOL 70">
      <formula>NOT(ISERROR(SEARCH("GOL 70",H355)))</formula>
    </cfRule>
    <cfRule type="containsText" dxfId="254" priority="252" operator="containsText" text="CORNER DESCANSO">
      <formula>NOT(ISERROR(SEARCH("CORNER DESCANSO",H355)))</formula>
    </cfRule>
    <cfRule type="containsText" dxfId="253" priority="256" operator="containsText" text="BTS">
      <formula>NOT(ISERROR(SEARCH("BTS",H355)))</formula>
    </cfRule>
    <cfRule type="containsText" dxfId="252" priority="257" operator="containsText" text="CORNER FINAL">
      <formula>NOT(ISERROR(SEARCH("CORNER FINAL",H355)))</formula>
    </cfRule>
    <cfRule type="containsText" dxfId="251" priority="258" operator="containsText" text="GOL DESCANSO">
      <formula>NOT(ISERROR(SEARCH("GOL DESCANSO",H355)))</formula>
    </cfRule>
  </conditionalFormatting>
  <conditionalFormatting sqref="N366:N374">
    <cfRule type="cellIs" dxfId="250" priority="250" operator="equal">
      <formula>"Cerrada"</formula>
    </cfRule>
  </conditionalFormatting>
  <conditionalFormatting sqref="N366:N374">
    <cfRule type="cellIs" dxfId="249" priority="248" operator="equal">
      <formula>"Perdida"</formula>
    </cfRule>
  </conditionalFormatting>
  <conditionalFormatting sqref="N366:N374">
    <cfRule type="cellIs" dxfId="248" priority="249" operator="equal">
      <formula>"Ganada"</formula>
    </cfRule>
  </conditionalFormatting>
  <conditionalFormatting sqref="N366:N374">
    <cfRule type="cellIs" dxfId="247" priority="247" operator="equal">
      <formula>"Cerrar"</formula>
    </cfRule>
  </conditionalFormatting>
  <conditionalFormatting sqref="N364:N365">
    <cfRule type="cellIs" dxfId="246" priority="246" operator="equal">
      <formula>"Cerrada"</formula>
    </cfRule>
  </conditionalFormatting>
  <conditionalFormatting sqref="N364:N365">
    <cfRule type="cellIs" dxfId="245" priority="244" operator="equal">
      <formula>"Perdida"</formula>
    </cfRule>
  </conditionalFormatting>
  <conditionalFormatting sqref="N364:N365">
    <cfRule type="cellIs" dxfId="244" priority="245" operator="equal">
      <formula>"Ganada"</formula>
    </cfRule>
  </conditionalFormatting>
  <conditionalFormatting sqref="N364:N365">
    <cfRule type="cellIs" dxfId="243" priority="243" operator="equal">
      <formula>"Cerrar"</formula>
    </cfRule>
  </conditionalFormatting>
  <conditionalFormatting sqref="N355:N363">
    <cfRule type="cellIs" dxfId="242" priority="242" operator="equal">
      <formula>"Cerrada"</formula>
    </cfRule>
  </conditionalFormatting>
  <conditionalFormatting sqref="N355:N363">
    <cfRule type="cellIs" dxfId="241" priority="240" operator="equal">
      <formula>"Perdida"</formula>
    </cfRule>
  </conditionalFormatting>
  <conditionalFormatting sqref="N355:N363">
    <cfRule type="cellIs" dxfId="240" priority="241" operator="equal">
      <formula>"Ganada"</formula>
    </cfRule>
  </conditionalFormatting>
  <conditionalFormatting sqref="N355:N363">
    <cfRule type="cellIs" dxfId="239" priority="239" operator="equal">
      <formula>"Cerrar"</formula>
    </cfRule>
  </conditionalFormatting>
  <conditionalFormatting sqref="I386">
    <cfRule type="containsText" dxfId="238" priority="225" operator="containsText" text="Over 2.5">
      <formula>NOT(ISERROR(SEARCH("Over 2.5",I386)))</formula>
    </cfRule>
    <cfRule type="containsText" dxfId="237" priority="226" operator="containsText" text="BTS">
      <formula>NOT(ISERROR(SEARCH("BTS",I386)))</formula>
    </cfRule>
    <cfRule type="containsText" dxfId="236" priority="227" operator="containsText" text="No entrada">
      <formula>NOT(ISERROR(SEARCH("No entrada",I386)))</formula>
    </cfRule>
    <cfRule type="containsText" dxfId="235" priority="231" operator="containsText" text="2º Gol">
      <formula>NOT(ISERROR(SEARCH("2º Gol",I386)))</formula>
    </cfRule>
    <cfRule type="containsText" dxfId="234" priority="232" operator="containsText" text="1º Gol">
      <formula>NOT(ISERROR(SEARCH("1º Gol",I386)))</formula>
    </cfRule>
    <cfRule type="cellIs" dxfId="233" priority="233" operator="equal">
      <formula>"Protegida"</formula>
    </cfRule>
    <cfRule type="cellIs" dxfId="232" priority="234" operator="equal">
      <formula>"Cerrada"</formula>
    </cfRule>
    <cfRule type="cellIs" dxfId="231" priority="235" operator="equal">
      <formula>"Fallada"</formula>
    </cfRule>
    <cfRule type="cellIs" dxfId="230" priority="236" operator="equal">
      <formula>"Protegida"</formula>
    </cfRule>
    <cfRule type="cellIs" dxfId="229" priority="237" operator="equal">
      <formula>"2 Entradas"</formula>
    </cfRule>
    <cfRule type="cellIs" dxfId="228" priority="238" operator="equal">
      <formula>"1 Entrada"</formula>
    </cfRule>
  </conditionalFormatting>
  <conditionalFormatting sqref="H386">
    <cfRule type="containsText" dxfId="227" priority="223" operator="containsText" text="GOL 70">
      <formula>NOT(ISERROR(SEARCH("GOL 70",H386)))</formula>
    </cfRule>
    <cfRule type="containsText" dxfId="226" priority="224" operator="containsText" text="CORNER DESCANSO">
      <formula>NOT(ISERROR(SEARCH("CORNER DESCANSO",H386)))</formula>
    </cfRule>
    <cfRule type="containsText" dxfId="225" priority="228" operator="containsText" text="BTS">
      <formula>NOT(ISERROR(SEARCH("BTS",H386)))</formula>
    </cfRule>
    <cfRule type="containsText" dxfId="224" priority="229" operator="containsText" text="CORNER FINAL">
      <formula>NOT(ISERROR(SEARCH("CORNER FINAL",H386)))</formula>
    </cfRule>
    <cfRule type="containsText" dxfId="223" priority="230" operator="containsText" text="GOL DESCANSO">
      <formula>NOT(ISERROR(SEARCH("GOL DESCANSO",H386)))</formula>
    </cfRule>
  </conditionalFormatting>
  <conditionalFormatting sqref="I384:I385">
    <cfRule type="containsText" dxfId="222" priority="209" operator="containsText" text="Over 2.5">
      <formula>NOT(ISERROR(SEARCH("Over 2.5",I384)))</formula>
    </cfRule>
    <cfRule type="containsText" dxfId="221" priority="210" operator="containsText" text="BTS">
      <formula>NOT(ISERROR(SEARCH("BTS",I384)))</formula>
    </cfRule>
    <cfRule type="containsText" dxfId="220" priority="211" operator="containsText" text="No entrada">
      <formula>NOT(ISERROR(SEARCH("No entrada",I384)))</formula>
    </cfRule>
    <cfRule type="containsText" dxfId="219" priority="215" operator="containsText" text="2º Gol">
      <formula>NOT(ISERROR(SEARCH("2º Gol",I384)))</formula>
    </cfRule>
    <cfRule type="containsText" dxfId="218" priority="216" operator="containsText" text="1º Gol">
      <formula>NOT(ISERROR(SEARCH("1º Gol",I384)))</formula>
    </cfRule>
    <cfRule type="cellIs" dxfId="217" priority="217" operator="equal">
      <formula>"Protegida"</formula>
    </cfRule>
    <cfRule type="cellIs" dxfId="216" priority="218" operator="equal">
      <formula>"Cerrada"</formula>
    </cfRule>
    <cfRule type="cellIs" dxfId="215" priority="219" operator="equal">
      <formula>"Fallada"</formula>
    </cfRule>
    <cfRule type="cellIs" dxfId="214" priority="220" operator="equal">
      <formula>"Protegida"</formula>
    </cfRule>
    <cfRule type="cellIs" dxfId="213" priority="221" operator="equal">
      <formula>"2 Entradas"</formula>
    </cfRule>
    <cfRule type="cellIs" dxfId="212" priority="222" operator="equal">
      <formula>"1 Entrada"</formula>
    </cfRule>
  </conditionalFormatting>
  <conditionalFormatting sqref="H384:H385">
    <cfRule type="containsText" dxfId="211" priority="207" operator="containsText" text="GOL 70">
      <formula>NOT(ISERROR(SEARCH("GOL 70",H384)))</formula>
    </cfRule>
    <cfRule type="containsText" dxfId="210" priority="208" operator="containsText" text="CORNER DESCANSO">
      <formula>NOT(ISERROR(SEARCH("CORNER DESCANSO",H384)))</formula>
    </cfRule>
    <cfRule type="containsText" dxfId="209" priority="212" operator="containsText" text="BTS">
      <formula>NOT(ISERROR(SEARCH("BTS",H384)))</formula>
    </cfRule>
    <cfRule type="containsText" dxfId="208" priority="213" operator="containsText" text="CORNER FINAL">
      <formula>NOT(ISERROR(SEARCH("CORNER FINAL",H384)))</formula>
    </cfRule>
    <cfRule type="containsText" dxfId="207" priority="214" operator="containsText" text="GOL DESCANSO">
      <formula>NOT(ISERROR(SEARCH("GOL DESCANSO",H384)))</formula>
    </cfRule>
  </conditionalFormatting>
  <conditionalFormatting sqref="I375:I383">
    <cfRule type="containsText" dxfId="206" priority="193" operator="containsText" text="Over 2.5">
      <formula>NOT(ISERROR(SEARCH("Over 2.5",I375)))</formula>
    </cfRule>
    <cfRule type="containsText" dxfId="205" priority="194" operator="containsText" text="BTS">
      <formula>NOT(ISERROR(SEARCH("BTS",I375)))</formula>
    </cfRule>
    <cfRule type="containsText" dxfId="204" priority="195" operator="containsText" text="No entrada">
      <formula>NOT(ISERROR(SEARCH("No entrada",I375)))</formula>
    </cfRule>
    <cfRule type="containsText" dxfId="203" priority="199" operator="containsText" text="2º Gol">
      <formula>NOT(ISERROR(SEARCH("2º Gol",I375)))</formula>
    </cfRule>
    <cfRule type="containsText" dxfId="202" priority="200" operator="containsText" text="1º Gol">
      <formula>NOT(ISERROR(SEARCH("1º Gol",I375)))</formula>
    </cfRule>
    <cfRule type="cellIs" dxfId="201" priority="201" operator="equal">
      <formula>"Protegida"</formula>
    </cfRule>
    <cfRule type="cellIs" dxfId="200" priority="202" operator="equal">
      <formula>"Cerrada"</formula>
    </cfRule>
    <cfRule type="cellIs" dxfId="199" priority="203" operator="equal">
      <formula>"Fallada"</formula>
    </cfRule>
    <cfRule type="cellIs" dxfId="198" priority="204" operator="equal">
      <formula>"Protegida"</formula>
    </cfRule>
    <cfRule type="cellIs" dxfId="197" priority="205" operator="equal">
      <formula>"2 Entradas"</formula>
    </cfRule>
    <cfRule type="cellIs" dxfId="196" priority="206" operator="equal">
      <formula>"1 Entrada"</formula>
    </cfRule>
  </conditionalFormatting>
  <conditionalFormatting sqref="H375:H383">
    <cfRule type="containsText" dxfId="195" priority="191" operator="containsText" text="GOL 70">
      <formula>NOT(ISERROR(SEARCH("GOL 70",H375)))</formula>
    </cfRule>
    <cfRule type="containsText" dxfId="194" priority="192" operator="containsText" text="CORNER DESCANSO">
      <formula>NOT(ISERROR(SEARCH("CORNER DESCANSO",H375)))</formula>
    </cfRule>
    <cfRule type="containsText" dxfId="193" priority="196" operator="containsText" text="BTS">
      <formula>NOT(ISERROR(SEARCH("BTS",H375)))</formula>
    </cfRule>
    <cfRule type="containsText" dxfId="192" priority="197" operator="containsText" text="CORNER FINAL">
      <formula>NOT(ISERROR(SEARCH("CORNER FINAL",H375)))</formula>
    </cfRule>
    <cfRule type="containsText" dxfId="191" priority="198" operator="containsText" text="GOL DESCANSO">
      <formula>NOT(ISERROR(SEARCH("GOL DESCANSO",H375)))</formula>
    </cfRule>
  </conditionalFormatting>
  <conditionalFormatting sqref="N386">
    <cfRule type="cellIs" dxfId="190" priority="190" operator="equal">
      <formula>"Cerrada"</formula>
    </cfRule>
  </conditionalFormatting>
  <conditionalFormatting sqref="N386">
    <cfRule type="cellIs" dxfId="189" priority="188" operator="equal">
      <formula>"Perdida"</formula>
    </cfRule>
  </conditionalFormatting>
  <conditionalFormatting sqref="N386">
    <cfRule type="cellIs" dxfId="188" priority="189" operator="equal">
      <formula>"Ganada"</formula>
    </cfRule>
  </conditionalFormatting>
  <conditionalFormatting sqref="N386">
    <cfRule type="cellIs" dxfId="187" priority="187" operator="equal">
      <formula>"Cerrar"</formula>
    </cfRule>
  </conditionalFormatting>
  <conditionalFormatting sqref="N384:N385">
    <cfRule type="cellIs" dxfId="186" priority="186" operator="equal">
      <formula>"Cerrada"</formula>
    </cfRule>
  </conditionalFormatting>
  <conditionalFormatting sqref="N384:N385">
    <cfRule type="cellIs" dxfId="185" priority="184" operator="equal">
      <formula>"Perdida"</formula>
    </cfRule>
  </conditionalFormatting>
  <conditionalFormatting sqref="N384:N385">
    <cfRule type="cellIs" dxfId="184" priority="185" operator="equal">
      <formula>"Ganada"</formula>
    </cfRule>
  </conditionalFormatting>
  <conditionalFormatting sqref="N384:N385">
    <cfRule type="cellIs" dxfId="183" priority="183" operator="equal">
      <formula>"Cerrar"</formula>
    </cfRule>
  </conditionalFormatting>
  <conditionalFormatting sqref="N375:N383">
    <cfRule type="cellIs" dxfId="182" priority="182" operator="equal">
      <formula>"Cerrada"</formula>
    </cfRule>
  </conditionalFormatting>
  <conditionalFormatting sqref="N375:N383">
    <cfRule type="cellIs" dxfId="181" priority="180" operator="equal">
      <formula>"Perdida"</formula>
    </cfRule>
  </conditionalFormatting>
  <conditionalFormatting sqref="N375:N383">
    <cfRule type="cellIs" dxfId="180" priority="181" operator="equal">
      <formula>"Ganada"</formula>
    </cfRule>
  </conditionalFormatting>
  <conditionalFormatting sqref="N375:N383">
    <cfRule type="cellIs" dxfId="179" priority="179" operator="equal">
      <formula>"Cerrar"</formula>
    </cfRule>
  </conditionalFormatting>
  <conditionalFormatting sqref="I387:I392">
    <cfRule type="containsText" dxfId="178" priority="165" operator="containsText" text="Over 2.5">
      <formula>NOT(ISERROR(SEARCH("Over 2.5",I387)))</formula>
    </cfRule>
    <cfRule type="containsText" dxfId="177" priority="166" operator="containsText" text="BTS">
      <formula>NOT(ISERROR(SEARCH("BTS",I387)))</formula>
    </cfRule>
    <cfRule type="containsText" dxfId="176" priority="167" operator="containsText" text="No entrada">
      <formula>NOT(ISERROR(SEARCH("No entrada",I387)))</formula>
    </cfRule>
    <cfRule type="containsText" dxfId="175" priority="171" operator="containsText" text="2º Gol">
      <formula>NOT(ISERROR(SEARCH("2º Gol",I387)))</formula>
    </cfRule>
    <cfRule type="containsText" dxfId="174" priority="172" operator="containsText" text="1º Gol">
      <formula>NOT(ISERROR(SEARCH("1º Gol",I387)))</formula>
    </cfRule>
    <cfRule type="cellIs" dxfId="173" priority="173" operator="equal">
      <formula>"Protegida"</formula>
    </cfRule>
    <cfRule type="cellIs" dxfId="172" priority="174" operator="equal">
      <formula>"Cerrada"</formula>
    </cfRule>
    <cfRule type="cellIs" dxfId="171" priority="175" operator="equal">
      <formula>"Fallada"</formula>
    </cfRule>
    <cfRule type="cellIs" dxfId="170" priority="176" operator="equal">
      <formula>"Protegida"</formula>
    </cfRule>
    <cfRule type="cellIs" dxfId="169" priority="177" operator="equal">
      <formula>"2 Entradas"</formula>
    </cfRule>
    <cfRule type="cellIs" dxfId="168" priority="178" operator="equal">
      <formula>"1 Entrada"</formula>
    </cfRule>
  </conditionalFormatting>
  <conditionalFormatting sqref="H387:H392">
    <cfRule type="containsText" dxfId="167" priority="163" operator="containsText" text="GOL 70">
      <formula>NOT(ISERROR(SEARCH("GOL 70",H387)))</formula>
    </cfRule>
    <cfRule type="containsText" dxfId="166" priority="164" operator="containsText" text="CORNER DESCANSO">
      <formula>NOT(ISERROR(SEARCH("CORNER DESCANSO",H387)))</formula>
    </cfRule>
    <cfRule type="containsText" dxfId="165" priority="168" operator="containsText" text="BTS">
      <formula>NOT(ISERROR(SEARCH("BTS",H387)))</formula>
    </cfRule>
    <cfRule type="containsText" dxfId="164" priority="169" operator="containsText" text="CORNER FINAL">
      <formula>NOT(ISERROR(SEARCH("CORNER FINAL",H387)))</formula>
    </cfRule>
    <cfRule type="containsText" dxfId="163" priority="170" operator="containsText" text="GOL DESCANSO">
      <formula>NOT(ISERROR(SEARCH("GOL DESCANSO",H387)))</formula>
    </cfRule>
  </conditionalFormatting>
  <conditionalFormatting sqref="N387:N392">
    <cfRule type="cellIs" dxfId="162" priority="162" operator="equal">
      <formula>"Cerrada"</formula>
    </cfRule>
  </conditionalFormatting>
  <conditionalFormatting sqref="N387:N392">
    <cfRule type="cellIs" dxfId="161" priority="160" operator="equal">
      <formula>"Perdida"</formula>
    </cfRule>
  </conditionalFormatting>
  <conditionalFormatting sqref="N387:N392">
    <cfRule type="cellIs" dxfId="160" priority="161" operator="equal">
      <formula>"Ganada"</formula>
    </cfRule>
  </conditionalFormatting>
  <conditionalFormatting sqref="N387:N392">
    <cfRule type="cellIs" dxfId="159" priority="159" operator="equal">
      <formula>"Cerrar"</formula>
    </cfRule>
  </conditionalFormatting>
  <conditionalFormatting sqref="I404:I413">
    <cfRule type="containsText" dxfId="158" priority="145" operator="containsText" text="Over 2.5">
      <formula>NOT(ISERROR(SEARCH("Over 2.5",I404)))</formula>
    </cfRule>
    <cfRule type="containsText" dxfId="157" priority="146" operator="containsText" text="BTS">
      <formula>NOT(ISERROR(SEARCH("BTS",I404)))</formula>
    </cfRule>
    <cfRule type="containsText" dxfId="156" priority="147" operator="containsText" text="No entrada">
      <formula>NOT(ISERROR(SEARCH("No entrada",I404)))</formula>
    </cfRule>
    <cfRule type="containsText" dxfId="155" priority="151" operator="containsText" text="2º Gol">
      <formula>NOT(ISERROR(SEARCH("2º Gol",I404)))</formula>
    </cfRule>
    <cfRule type="containsText" dxfId="154" priority="152" operator="containsText" text="1º Gol">
      <formula>NOT(ISERROR(SEARCH("1º Gol",I404)))</formula>
    </cfRule>
    <cfRule type="cellIs" dxfId="153" priority="153" operator="equal">
      <formula>"Protegida"</formula>
    </cfRule>
    <cfRule type="cellIs" dxfId="152" priority="154" operator="equal">
      <formula>"Cerrada"</formula>
    </cfRule>
    <cfRule type="cellIs" dxfId="151" priority="155" operator="equal">
      <formula>"Fallada"</formula>
    </cfRule>
    <cfRule type="cellIs" dxfId="150" priority="156" operator="equal">
      <formula>"Protegida"</formula>
    </cfRule>
    <cfRule type="cellIs" dxfId="149" priority="157" operator="equal">
      <formula>"2 Entradas"</formula>
    </cfRule>
    <cfRule type="cellIs" dxfId="148" priority="158" operator="equal">
      <formula>"1 Entrada"</formula>
    </cfRule>
  </conditionalFormatting>
  <conditionalFormatting sqref="H403:H408 H410:H413">
    <cfRule type="containsText" dxfId="147" priority="143" operator="containsText" text="GOL 70">
      <formula>NOT(ISERROR(SEARCH("GOL 70",H403)))</formula>
    </cfRule>
    <cfRule type="containsText" dxfId="146" priority="144" operator="containsText" text="CORNER DESCANSO">
      <formula>NOT(ISERROR(SEARCH("CORNER DESCANSO",H403)))</formula>
    </cfRule>
    <cfRule type="containsText" dxfId="145" priority="148" operator="containsText" text="BTS">
      <formula>NOT(ISERROR(SEARCH("BTS",H403)))</formula>
    </cfRule>
    <cfRule type="containsText" dxfId="144" priority="149" operator="containsText" text="CORNER FINAL">
      <formula>NOT(ISERROR(SEARCH("CORNER FINAL",H403)))</formula>
    </cfRule>
    <cfRule type="containsText" dxfId="143" priority="150" operator="containsText" text="GOL DESCANSO">
      <formula>NOT(ISERROR(SEARCH("GOL DESCANSO",H403)))</formula>
    </cfRule>
  </conditionalFormatting>
  <conditionalFormatting sqref="I402:I403">
    <cfRule type="containsText" dxfId="142" priority="129" operator="containsText" text="Over 2.5">
      <formula>NOT(ISERROR(SEARCH("Over 2.5",I402)))</formula>
    </cfRule>
    <cfRule type="containsText" dxfId="141" priority="130" operator="containsText" text="BTS">
      <formula>NOT(ISERROR(SEARCH("BTS",I402)))</formula>
    </cfRule>
    <cfRule type="containsText" dxfId="140" priority="131" operator="containsText" text="No entrada">
      <formula>NOT(ISERROR(SEARCH("No entrada",I402)))</formula>
    </cfRule>
    <cfRule type="containsText" dxfId="139" priority="135" operator="containsText" text="2º Gol">
      <formula>NOT(ISERROR(SEARCH("2º Gol",I402)))</formula>
    </cfRule>
    <cfRule type="containsText" dxfId="138" priority="136" operator="containsText" text="1º Gol">
      <formula>NOT(ISERROR(SEARCH("1º Gol",I402)))</formula>
    </cfRule>
    <cfRule type="cellIs" dxfId="137" priority="137" operator="equal">
      <formula>"Protegida"</formula>
    </cfRule>
    <cfRule type="cellIs" dxfId="136" priority="138" operator="equal">
      <formula>"Cerrada"</formula>
    </cfRule>
    <cfRule type="cellIs" dxfId="135" priority="139" operator="equal">
      <formula>"Fallada"</formula>
    </cfRule>
    <cfRule type="cellIs" dxfId="134" priority="140" operator="equal">
      <formula>"Protegida"</formula>
    </cfRule>
    <cfRule type="cellIs" dxfId="133" priority="141" operator="equal">
      <formula>"2 Entradas"</formula>
    </cfRule>
    <cfRule type="cellIs" dxfId="132" priority="142" operator="equal">
      <formula>"1 Entrada"</formula>
    </cfRule>
  </conditionalFormatting>
  <conditionalFormatting sqref="H402">
    <cfRule type="containsText" dxfId="131" priority="127" operator="containsText" text="GOL 70">
      <formula>NOT(ISERROR(SEARCH("GOL 70",H402)))</formula>
    </cfRule>
    <cfRule type="containsText" dxfId="130" priority="128" operator="containsText" text="CORNER DESCANSO">
      <formula>NOT(ISERROR(SEARCH("CORNER DESCANSO",H402)))</formula>
    </cfRule>
    <cfRule type="containsText" dxfId="129" priority="132" operator="containsText" text="BTS">
      <formula>NOT(ISERROR(SEARCH("BTS",H402)))</formula>
    </cfRule>
    <cfRule type="containsText" dxfId="128" priority="133" operator="containsText" text="CORNER FINAL">
      <formula>NOT(ISERROR(SEARCH("CORNER FINAL",H402)))</formula>
    </cfRule>
    <cfRule type="containsText" dxfId="127" priority="134" operator="containsText" text="GOL DESCANSO">
      <formula>NOT(ISERROR(SEARCH("GOL DESCANSO",H402)))</formula>
    </cfRule>
  </conditionalFormatting>
  <conditionalFormatting sqref="I393:I401">
    <cfRule type="containsText" dxfId="126" priority="113" operator="containsText" text="Over 2.5">
      <formula>NOT(ISERROR(SEARCH("Over 2.5",I393)))</formula>
    </cfRule>
    <cfRule type="containsText" dxfId="125" priority="114" operator="containsText" text="BTS">
      <formula>NOT(ISERROR(SEARCH("BTS",I393)))</formula>
    </cfRule>
    <cfRule type="containsText" dxfId="124" priority="115" operator="containsText" text="No entrada">
      <formula>NOT(ISERROR(SEARCH("No entrada",I393)))</formula>
    </cfRule>
    <cfRule type="containsText" dxfId="123" priority="119" operator="containsText" text="2º Gol">
      <formula>NOT(ISERROR(SEARCH("2º Gol",I393)))</formula>
    </cfRule>
    <cfRule type="containsText" dxfId="122" priority="120" operator="containsText" text="1º Gol">
      <formula>NOT(ISERROR(SEARCH("1º Gol",I393)))</formula>
    </cfRule>
    <cfRule type="cellIs" dxfId="121" priority="121" operator="equal">
      <formula>"Protegida"</formula>
    </cfRule>
    <cfRule type="cellIs" dxfId="120" priority="122" operator="equal">
      <formula>"Cerrada"</formula>
    </cfRule>
    <cfRule type="cellIs" dxfId="119" priority="123" operator="equal">
      <formula>"Fallada"</formula>
    </cfRule>
    <cfRule type="cellIs" dxfId="118" priority="124" operator="equal">
      <formula>"Protegida"</formula>
    </cfRule>
    <cfRule type="cellIs" dxfId="117" priority="125" operator="equal">
      <formula>"2 Entradas"</formula>
    </cfRule>
    <cfRule type="cellIs" dxfId="116" priority="126" operator="equal">
      <formula>"1 Entrada"</formula>
    </cfRule>
  </conditionalFormatting>
  <conditionalFormatting sqref="H393:H401">
    <cfRule type="containsText" dxfId="115" priority="111" operator="containsText" text="GOL 70">
      <formula>NOT(ISERROR(SEARCH("GOL 70",H393)))</formula>
    </cfRule>
    <cfRule type="containsText" dxfId="114" priority="112" operator="containsText" text="CORNER DESCANSO">
      <formula>NOT(ISERROR(SEARCH("CORNER DESCANSO",H393)))</formula>
    </cfRule>
    <cfRule type="containsText" dxfId="113" priority="116" operator="containsText" text="BTS">
      <formula>NOT(ISERROR(SEARCH("BTS",H393)))</formula>
    </cfRule>
    <cfRule type="containsText" dxfId="112" priority="117" operator="containsText" text="CORNER FINAL">
      <formula>NOT(ISERROR(SEARCH("CORNER FINAL",H393)))</formula>
    </cfRule>
    <cfRule type="containsText" dxfId="111" priority="118" operator="containsText" text="GOL DESCANSO">
      <formula>NOT(ISERROR(SEARCH("GOL DESCANSO",H393)))</formula>
    </cfRule>
  </conditionalFormatting>
  <conditionalFormatting sqref="H409">
    <cfRule type="containsText" dxfId="110" priority="106" operator="containsText" text="GOL 70">
      <formula>NOT(ISERROR(SEARCH("GOL 70",H409)))</formula>
    </cfRule>
    <cfRule type="containsText" dxfId="109" priority="107" operator="containsText" text="CORNER DESCANSO">
      <formula>NOT(ISERROR(SEARCH("CORNER DESCANSO",H409)))</formula>
    </cfRule>
    <cfRule type="containsText" dxfId="108" priority="108" operator="containsText" text="BTS">
      <formula>NOT(ISERROR(SEARCH("BTS",H409)))</formula>
    </cfRule>
    <cfRule type="containsText" dxfId="107" priority="109" operator="containsText" text="CORNER FINAL">
      <formula>NOT(ISERROR(SEARCH("CORNER FINAL",H409)))</formula>
    </cfRule>
    <cfRule type="containsText" dxfId="106" priority="110" operator="containsText" text="GOL DESCANSO">
      <formula>NOT(ISERROR(SEARCH("GOL DESCANSO",H409)))</formula>
    </cfRule>
  </conditionalFormatting>
  <conditionalFormatting sqref="N404:N413">
    <cfRule type="cellIs" dxfId="105" priority="105" operator="equal">
      <formula>"Cerrada"</formula>
    </cfRule>
  </conditionalFormatting>
  <conditionalFormatting sqref="N404:N413">
    <cfRule type="cellIs" dxfId="104" priority="103" operator="equal">
      <formula>"Perdida"</formula>
    </cfRule>
  </conditionalFormatting>
  <conditionalFormatting sqref="N404:N413">
    <cfRule type="cellIs" dxfId="103" priority="104" operator="equal">
      <formula>"Ganada"</formula>
    </cfRule>
  </conditionalFormatting>
  <conditionalFormatting sqref="N404:N413">
    <cfRule type="cellIs" dxfId="102" priority="102" operator="equal">
      <formula>"Cerrar"</formula>
    </cfRule>
  </conditionalFormatting>
  <conditionalFormatting sqref="N402:N403">
    <cfRule type="cellIs" dxfId="101" priority="101" operator="equal">
      <formula>"Cerrada"</formula>
    </cfRule>
  </conditionalFormatting>
  <conditionalFormatting sqref="N402:N403">
    <cfRule type="cellIs" dxfId="100" priority="99" operator="equal">
      <formula>"Perdida"</formula>
    </cfRule>
  </conditionalFormatting>
  <conditionalFormatting sqref="N402:N403">
    <cfRule type="cellIs" dxfId="99" priority="100" operator="equal">
      <formula>"Ganada"</formula>
    </cfRule>
  </conditionalFormatting>
  <conditionalFormatting sqref="N402:N403">
    <cfRule type="cellIs" dxfId="98" priority="98" operator="equal">
      <formula>"Cerrar"</formula>
    </cfRule>
  </conditionalFormatting>
  <conditionalFormatting sqref="N393 N395:N401">
    <cfRule type="cellIs" dxfId="97" priority="97" operator="equal">
      <formula>"Cerrada"</formula>
    </cfRule>
  </conditionalFormatting>
  <conditionalFormatting sqref="N393 N395:N401">
    <cfRule type="cellIs" dxfId="96" priority="95" operator="equal">
      <formula>"Perdida"</formula>
    </cfRule>
  </conditionalFormatting>
  <conditionalFormatting sqref="N393 N395:N401">
    <cfRule type="cellIs" dxfId="95" priority="96" operator="equal">
      <formula>"Ganada"</formula>
    </cfRule>
  </conditionalFormatting>
  <conditionalFormatting sqref="N393 N395:N401">
    <cfRule type="cellIs" dxfId="94" priority="94" operator="equal">
      <formula>"Cerrar"</formula>
    </cfRule>
  </conditionalFormatting>
  <conditionalFormatting sqref="N394">
    <cfRule type="cellIs" dxfId="93" priority="93" operator="equal">
      <formula>"Cerrada"</formula>
    </cfRule>
  </conditionalFormatting>
  <conditionalFormatting sqref="N394">
    <cfRule type="cellIs" dxfId="92" priority="91" operator="equal">
      <formula>"Perdida"</formula>
    </cfRule>
  </conditionalFormatting>
  <conditionalFormatting sqref="N394">
    <cfRule type="cellIs" dxfId="91" priority="92" operator="equal">
      <formula>"Ganada"</formula>
    </cfRule>
  </conditionalFormatting>
  <conditionalFormatting sqref="N394">
    <cfRule type="cellIs" dxfId="90" priority="90" operator="equal">
      <formula>"Cerrar"</formula>
    </cfRule>
  </conditionalFormatting>
  <conditionalFormatting sqref="I414:I418">
    <cfRule type="containsText" dxfId="89" priority="76" operator="containsText" text="Over 2.5">
      <formula>NOT(ISERROR(SEARCH("Over 2.5",I414)))</formula>
    </cfRule>
    <cfRule type="containsText" dxfId="88" priority="77" operator="containsText" text="BTS">
      <formula>NOT(ISERROR(SEARCH("BTS",I414)))</formula>
    </cfRule>
    <cfRule type="containsText" dxfId="87" priority="78" operator="containsText" text="No entrada">
      <formula>NOT(ISERROR(SEARCH("No entrada",I414)))</formula>
    </cfRule>
    <cfRule type="containsText" dxfId="86" priority="82" operator="containsText" text="2º Gol">
      <formula>NOT(ISERROR(SEARCH("2º Gol",I414)))</formula>
    </cfRule>
    <cfRule type="containsText" dxfId="85" priority="83" operator="containsText" text="1º Gol">
      <formula>NOT(ISERROR(SEARCH("1º Gol",I414)))</formula>
    </cfRule>
    <cfRule type="cellIs" dxfId="84" priority="84" operator="equal">
      <formula>"Protegida"</formula>
    </cfRule>
    <cfRule type="cellIs" dxfId="83" priority="85" operator="equal">
      <formula>"Cerrada"</formula>
    </cfRule>
    <cfRule type="cellIs" dxfId="82" priority="86" operator="equal">
      <formula>"Fallada"</formula>
    </cfRule>
    <cfRule type="cellIs" dxfId="81" priority="87" operator="equal">
      <formula>"Protegida"</formula>
    </cfRule>
    <cfRule type="cellIs" dxfId="80" priority="88" operator="equal">
      <formula>"2 Entradas"</formula>
    </cfRule>
    <cfRule type="cellIs" dxfId="79" priority="89" operator="equal">
      <formula>"1 Entrada"</formula>
    </cfRule>
  </conditionalFormatting>
  <conditionalFormatting sqref="H414:H418">
    <cfRule type="containsText" dxfId="78" priority="74" operator="containsText" text="GOL 70">
      <formula>NOT(ISERROR(SEARCH("GOL 70",H414)))</formula>
    </cfRule>
    <cfRule type="containsText" dxfId="77" priority="75" operator="containsText" text="CORNER DESCANSO">
      <formula>NOT(ISERROR(SEARCH("CORNER DESCANSO",H414)))</formula>
    </cfRule>
    <cfRule type="containsText" dxfId="76" priority="79" operator="containsText" text="BTS">
      <formula>NOT(ISERROR(SEARCH("BTS",H414)))</formula>
    </cfRule>
    <cfRule type="containsText" dxfId="75" priority="80" operator="containsText" text="CORNER FINAL">
      <formula>NOT(ISERROR(SEARCH("CORNER FINAL",H414)))</formula>
    </cfRule>
    <cfRule type="containsText" dxfId="74" priority="81" operator="containsText" text="GOL DESCANSO">
      <formula>NOT(ISERROR(SEARCH("GOL DESCANSO",H414)))</formula>
    </cfRule>
  </conditionalFormatting>
  <conditionalFormatting sqref="N414 N416:N418">
    <cfRule type="cellIs" dxfId="73" priority="73" operator="equal">
      <formula>"Cerrada"</formula>
    </cfRule>
  </conditionalFormatting>
  <conditionalFormatting sqref="N414 N416:N418">
    <cfRule type="cellIs" dxfId="72" priority="71" operator="equal">
      <formula>"Perdida"</formula>
    </cfRule>
  </conditionalFormatting>
  <conditionalFormatting sqref="N414 N416:N418">
    <cfRule type="cellIs" dxfId="71" priority="72" operator="equal">
      <formula>"Ganada"</formula>
    </cfRule>
  </conditionalFormatting>
  <conditionalFormatting sqref="N414 N416:N418">
    <cfRule type="cellIs" dxfId="70" priority="70" operator="equal">
      <formula>"Cerrar"</formula>
    </cfRule>
  </conditionalFormatting>
  <conditionalFormatting sqref="N415">
    <cfRule type="cellIs" dxfId="69" priority="69" operator="equal">
      <formula>"Cerrada"</formula>
    </cfRule>
  </conditionalFormatting>
  <conditionalFormatting sqref="N415">
    <cfRule type="cellIs" dxfId="68" priority="67" operator="equal">
      <formula>"Perdida"</formula>
    </cfRule>
  </conditionalFormatting>
  <conditionalFormatting sqref="N415">
    <cfRule type="cellIs" dxfId="67" priority="68" operator="equal">
      <formula>"Ganada"</formula>
    </cfRule>
  </conditionalFormatting>
  <conditionalFormatting sqref="N415">
    <cfRule type="cellIs" dxfId="66" priority="66" operator="equal">
      <formula>"Cerrar"</formula>
    </cfRule>
  </conditionalFormatting>
  <conditionalFormatting sqref="I430:I443">
    <cfRule type="containsText" dxfId="65" priority="52" operator="containsText" text="Over 2.5">
      <formula>NOT(ISERROR(SEARCH("Over 2.5",I430)))</formula>
    </cfRule>
    <cfRule type="containsText" dxfId="64" priority="53" operator="containsText" text="BTS">
      <formula>NOT(ISERROR(SEARCH("BTS",I430)))</formula>
    </cfRule>
    <cfRule type="containsText" dxfId="63" priority="54" operator="containsText" text="No entrada">
      <formula>NOT(ISERROR(SEARCH("No entrada",I430)))</formula>
    </cfRule>
    <cfRule type="containsText" dxfId="62" priority="58" operator="containsText" text="2º Gol">
      <formula>NOT(ISERROR(SEARCH("2º Gol",I430)))</formula>
    </cfRule>
    <cfRule type="containsText" dxfId="61" priority="59" operator="containsText" text="1º Gol">
      <formula>NOT(ISERROR(SEARCH("1º Gol",I430)))</formula>
    </cfRule>
    <cfRule type="cellIs" dxfId="60" priority="60" operator="equal">
      <formula>"Protegida"</formula>
    </cfRule>
    <cfRule type="cellIs" dxfId="59" priority="61" operator="equal">
      <formula>"Cerrada"</formula>
    </cfRule>
    <cfRule type="cellIs" dxfId="58" priority="62" operator="equal">
      <formula>"Fallada"</formula>
    </cfRule>
    <cfRule type="cellIs" dxfId="57" priority="63" operator="equal">
      <formula>"Protegida"</formula>
    </cfRule>
    <cfRule type="cellIs" dxfId="56" priority="64" operator="equal">
      <formula>"2 Entradas"</formula>
    </cfRule>
    <cfRule type="cellIs" dxfId="55" priority="65" operator="equal">
      <formula>"1 Entrada"</formula>
    </cfRule>
  </conditionalFormatting>
  <conditionalFormatting sqref="H430:H434 H436:H443">
    <cfRule type="containsText" dxfId="54" priority="50" operator="containsText" text="GOL 70">
      <formula>NOT(ISERROR(SEARCH("GOL 70",H430)))</formula>
    </cfRule>
    <cfRule type="containsText" dxfId="53" priority="51" operator="containsText" text="CORNER DESCANSO">
      <formula>NOT(ISERROR(SEARCH("CORNER DESCANSO",H430)))</formula>
    </cfRule>
    <cfRule type="containsText" dxfId="52" priority="55" operator="containsText" text="BTS">
      <formula>NOT(ISERROR(SEARCH("BTS",H430)))</formula>
    </cfRule>
    <cfRule type="containsText" dxfId="51" priority="56" operator="containsText" text="CORNER FINAL">
      <formula>NOT(ISERROR(SEARCH("CORNER FINAL",H430)))</formula>
    </cfRule>
    <cfRule type="containsText" dxfId="50" priority="57" operator="containsText" text="GOL DESCANSO">
      <formula>NOT(ISERROR(SEARCH("GOL DESCANSO",H430)))</formula>
    </cfRule>
  </conditionalFormatting>
  <conditionalFormatting sqref="I428:I429">
    <cfRule type="containsText" dxfId="49" priority="36" operator="containsText" text="Over 2.5">
      <formula>NOT(ISERROR(SEARCH("Over 2.5",I428)))</formula>
    </cfRule>
    <cfRule type="containsText" dxfId="48" priority="37" operator="containsText" text="BTS">
      <formula>NOT(ISERROR(SEARCH("BTS",I428)))</formula>
    </cfRule>
    <cfRule type="containsText" dxfId="47" priority="38" operator="containsText" text="No entrada">
      <formula>NOT(ISERROR(SEARCH("No entrada",I428)))</formula>
    </cfRule>
    <cfRule type="containsText" dxfId="46" priority="42" operator="containsText" text="2º Gol">
      <formula>NOT(ISERROR(SEARCH("2º Gol",I428)))</formula>
    </cfRule>
    <cfRule type="containsText" dxfId="45" priority="43" operator="containsText" text="1º Gol">
      <formula>NOT(ISERROR(SEARCH("1º Gol",I428)))</formula>
    </cfRule>
    <cfRule type="cellIs" dxfId="44" priority="44" operator="equal">
      <formula>"Protegida"</formula>
    </cfRule>
    <cfRule type="cellIs" dxfId="43" priority="45" operator="equal">
      <formula>"Cerrada"</formula>
    </cfRule>
    <cfRule type="cellIs" dxfId="42" priority="46" operator="equal">
      <formula>"Fallada"</formula>
    </cfRule>
    <cfRule type="cellIs" dxfId="41" priority="47" operator="equal">
      <formula>"Protegida"</formula>
    </cfRule>
    <cfRule type="cellIs" dxfId="40" priority="48" operator="equal">
      <formula>"2 Entradas"</formula>
    </cfRule>
    <cfRule type="cellIs" dxfId="39" priority="49" operator="equal">
      <formula>"1 Entrada"</formula>
    </cfRule>
  </conditionalFormatting>
  <conditionalFormatting sqref="H428:H429">
    <cfRule type="containsText" dxfId="38" priority="34" operator="containsText" text="GOL 70">
      <formula>NOT(ISERROR(SEARCH("GOL 70",H428)))</formula>
    </cfRule>
    <cfRule type="containsText" dxfId="37" priority="35" operator="containsText" text="CORNER DESCANSO">
      <formula>NOT(ISERROR(SEARCH("CORNER DESCANSO",H428)))</formula>
    </cfRule>
    <cfRule type="containsText" dxfId="36" priority="39" operator="containsText" text="BTS">
      <formula>NOT(ISERROR(SEARCH("BTS",H428)))</formula>
    </cfRule>
    <cfRule type="containsText" dxfId="35" priority="40" operator="containsText" text="CORNER FINAL">
      <formula>NOT(ISERROR(SEARCH("CORNER FINAL",H428)))</formula>
    </cfRule>
    <cfRule type="containsText" dxfId="34" priority="41" operator="containsText" text="GOL DESCANSO">
      <formula>NOT(ISERROR(SEARCH("GOL DESCANSO",H428)))</formula>
    </cfRule>
  </conditionalFormatting>
  <conditionalFormatting sqref="I419:I427">
    <cfRule type="containsText" dxfId="33" priority="20" operator="containsText" text="Over 2.5">
      <formula>NOT(ISERROR(SEARCH("Over 2.5",I419)))</formula>
    </cfRule>
    <cfRule type="containsText" dxfId="32" priority="21" operator="containsText" text="BTS">
      <formula>NOT(ISERROR(SEARCH("BTS",I419)))</formula>
    </cfRule>
    <cfRule type="containsText" dxfId="31" priority="22" operator="containsText" text="No entrada">
      <formula>NOT(ISERROR(SEARCH("No entrada",I419)))</formula>
    </cfRule>
    <cfRule type="containsText" dxfId="30" priority="26" operator="containsText" text="2º Gol">
      <formula>NOT(ISERROR(SEARCH("2º Gol",I419)))</formula>
    </cfRule>
    <cfRule type="containsText" dxfId="29" priority="27" operator="containsText" text="1º Gol">
      <formula>NOT(ISERROR(SEARCH("1º Gol",I419)))</formula>
    </cfRule>
    <cfRule type="cellIs" dxfId="28" priority="28" operator="equal">
      <formula>"Protegida"</formula>
    </cfRule>
    <cfRule type="cellIs" dxfId="27" priority="29" operator="equal">
      <formula>"Cerrada"</formula>
    </cfRule>
    <cfRule type="cellIs" dxfId="26" priority="30" operator="equal">
      <formula>"Fallada"</formula>
    </cfRule>
    <cfRule type="cellIs" dxfId="25" priority="31" operator="equal">
      <formula>"Protegida"</formula>
    </cfRule>
    <cfRule type="cellIs" dxfId="24" priority="32" operator="equal">
      <formula>"2 Entradas"</formula>
    </cfRule>
    <cfRule type="cellIs" dxfId="23" priority="33" operator="equal">
      <formula>"1 Entrada"</formula>
    </cfRule>
  </conditionalFormatting>
  <conditionalFormatting sqref="H419:H427">
    <cfRule type="containsText" dxfId="22" priority="18" operator="containsText" text="GOL 70">
      <formula>NOT(ISERROR(SEARCH("GOL 70",H419)))</formula>
    </cfRule>
    <cfRule type="containsText" dxfId="21" priority="19" operator="containsText" text="CORNER DESCANSO">
      <formula>NOT(ISERROR(SEARCH("CORNER DESCANSO",H419)))</formula>
    </cfRule>
    <cfRule type="containsText" dxfId="20" priority="23" operator="containsText" text="BTS">
      <formula>NOT(ISERROR(SEARCH("BTS",H419)))</formula>
    </cfRule>
    <cfRule type="containsText" dxfId="19" priority="24" operator="containsText" text="CORNER FINAL">
      <formula>NOT(ISERROR(SEARCH("CORNER FINAL",H419)))</formula>
    </cfRule>
    <cfRule type="containsText" dxfId="18" priority="25" operator="containsText" text="GOL DESCANSO">
      <formula>NOT(ISERROR(SEARCH("GOL DESCANSO",H419)))</formula>
    </cfRule>
  </conditionalFormatting>
  <conditionalFormatting sqref="H435">
    <cfRule type="containsText" dxfId="17" priority="13" operator="containsText" text="GOL 70">
      <formula>NOT(ISERROR(SEARCH("GOL 70",H435)))</formula>
    </cfRule>
    <cfRule type="containsText" dxfId="16" priority="14" operator="containsText" text="CORNER DESCANSO">
      <formula>NOT(ISERROR(SEARCH("CORNER DESCANSO",H435)))</formula>
    </cfRule>
    <cfRule type="containsText" dxfId="15" priority="15" operator="containsText" text="BTS">
      <formula>NOT(ISERROR(SEARCH("BTS",H435)))</formula>
    </cfRule>
    <cfRule type="containsText" dxfId="14" priority="16" operator="containsText" text="CORNER FINAL">
      <formula>NOT(ISERROR(SEARCH("CORNER FINAL",H435)))</formula>
    </cfRule>
    <cfRule type="containsText" dxfId="13" priority="17" operator="containsText" text="GOL DESCANSO">
      <formula>NOT(ISERROR(SEARCH("GOL DESCANSO",H435)))</formula>
    </cfRule>
  </conditionalFormatting>
  <conditionalFormatting sqref="N431:N443">
    <cfRule type="cellIs" dxfId="12" priority="12" operator="equal">
      <formula>"Cerrada"</formula>
    </cfRule>
  </conditionalFormatting>
  <conditionalFormatting sqref="N431:N443">
    <cfRule type="cellIs" dxfId="11" priority="10" operator="equal">
      <formula>"Perdida"</formula>
    </cfRule>
  </conditionalFormatting>
  <conditionalFormatting sqref="N431:N443">
    <cfRule type="cellIs" dxfId="10" priority="11" operator="equal">
      <formula>"Ganada"</formula>
    </cfRule>
  </conditionalFormatting>
  <conditionalFormatting sqref="N431:N443">
    <cfRule type="cellIs" dxfId="9" priority="9" operator="equal">
      <formula>"Cerrar"</formula>
    </cfRule>
  </conditionalFormatting>
  <conditionalFormatting sqref="N419 N423:N430">
    <cfRule type="cellIs" dxfId="8" priority="8" operator="equal">
      <formula>"Cerrada"</formula>
    </cfRule>
  </conditionalFormatting>
  <conditionalFormatting sqref="N419 N423:N430">
    <cfRule type="cellIs" dxfId="7" priority="6" operator="equal">
      <formula>"Perdida"</formula>
    </cfRule>
  </conditionalFormatting>
  <conditionalFormatting sqref="N419 N423:N430">
    <cfRule type="cellIs" dxfId="6" priority="7" operator="equal">
      <formula>"Ganada"</formula>
    </cfRule>
  </conditionalFormatting>
  <conditionalFormatting sqref="N419 N423:N430">
    <cfRule type="cellIs" dxfId="5" priority="5" operator="equal">
      <formula>"Cerrar"</formula>
    </cfRule>
  </conditionalFormatting>
  <conditionalFormatting sqref="N420:N422">
    <cfRule type="cellIs" dxfId="4" priority="4" operator="equal">
      <formula>"Cerrada"</formula>
    </cfRule>
  </conditionalFormatting>
  <conditionalFormatting sqref="N420:N422">
    <cfRule type="cellIs" dxfId="3" priority="2" operator="equal">
      <formula>"Perdida"</formula>
    </cfRule>
  </conditionalFormatting>
  <conditionalFormatting sqref="N420:N422">
    <cfRule type="cellIs" dxfId="2" priority="3" operator="equal">
      <formula>"Ganada"</formula>
    </cfRule>
  </conditionalFormatting>
  <conditionalFormatting sqref="N420:N422">
    <cfRule type="cellIs" dxfId="1" priority="1" operator="equal">
      <formula>"Cerrar"</formula>
    </cfRule>
  </conditionalFormatting>
  <dataValidations count="5">
    <dataValidation type="list" allowBlank="1" sqref="N5:N53 N86:N143 N149:N165 N172:N999">
      <formula1>$AK$5:$AK$7</formula1>
    </dataValidation>
    <dataValidation type="list" allowBlank="1" showInputMessage="1" showErrorMessage="1" sqref="N54:N85 N144:N148 N166:N171">
      <formula1>$AK$5:$AK$8</formula1>
    </dataValidation>
    <dataValidation type="list" allowBlank="1" showInputMessage="1" showErrorMessage="1" sqref="G5:G998">
      <formula1>$AQ$5:$AQ$9</formula1>
    </dataValidation>
    <dataValidation type="list" allowBlank="1" showInputMessage="1" showErrorMessage="1" sqref="H436:H998 H176:H210 H212:H218 H220:H325 H327:H344 H352 H346:H349 H354:H361 H364:H371 H374:H384 H386:H387 H389 H391:H407 H410:H434 H5:H174">
      <formula1>$AO$5:$AO$9</formula1>
    </dataValidation>
    <dataValidation type="list" allowBlank="1" showInputMessage="1" showErrorMessage="1" sqref="I5:I998">
      <formula1>$AM$5:$AM$13</formula1>
    </dataValidation>
  </dataValidations>
  <pageMargins left="0.7" right="0.7" top="0.75" bottom="0.75" header="0.3" footer="0.3"/>
  <pageSetup paperSize="9" orientation="portrait" horizontalDpi="4294967293" verticalDpi="4294967293" r:id="rId1"/>
  <ignoredErrors>
    <ignoredError sqref="T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83" operator="containsText" id="{FE101FC4-DBCA-4855-A113-8736A4DD01C9}">
            <xm:f>NOT(ISERROR(SEARCH(1,P5)))</xm:f>
            <xm:f>1</xm:f>
            <x14:dxf>
              <font>
                <color rgb="FF00B050"/>
              </font>
              <fill>
                <patternFill>
                  <bgColor rgb="FF00B050"/>
                </patternFill>
              </fill>
            </x14:dxf>
          </x14:cfRule>
          <xm:sqref>P5:P998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BIENVENIDO</vt:lpstr>
      <vt:lpstr>GESTION BANK STAKE VARIABLE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Lorenzo</cp:lastModifiedBy>
  <cp:lastPrinted>2019-02-10T07:26:41Z</cp:lastPrinted>
  <dcterms:created xsi:type="dcterms:W3CDTF">2018-10-17T10:51:47Z</dcterms:created>
  <dcterms:modified xsi:type="dcterms:W3CDTF">2022-05-12T18:16:10Z</dcterms:modified>
</cp:coreProperties>
</file>